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24 能登半島地震（20240101）\03 派遣依頼\02-12 依頼（２月分）\"/>
    </mc:Choice>
  </mc:AlternateContent>
  <xr:revisionPtr revIDLastSave="0" documentId="13_ncr:1_{14C94825-5448-4255-8622-BF083A39EBD3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externalReferences>
    <externalReference r:id="rId4"/>
    <externalReference r:id="rId5"/>
  </externalReferences>
  <definedNames>
    <definedName name="_xlnm._FilterDatabase" localSheetId="1" hidden="1">都道府県等集計用【別紙１】!$A$4:$R$4</definedName>
    <definedName name="_xlnm.Print_Area" localSheetId="0">施設・事業所記入用【別紙２】!$A$1:$M$20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P17" i="5"/>
  <c r="AP16" i="5"/>
  <c r="AP15" i="5"/>
  <c r="AP14" i="5"/>
  <c r="AP13" i="5"/>
  <c r="AV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V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V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V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V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P13" i="5"/>
  <c r="Q13" i="5"/>
  <c r="N14" i="5"/>
  <c r="P16" i="5"/>
  <c r="O14" i="5"/>
  <c r="Q16" i="5"/>
  <c r="N17" i="5"/>
  <c r="O13" i="5"/>
  <c r="P14" i="5"/>
  <c r="O17" i="5"/>
  <c r="Q14" i="5"/>
  <c r="N15" i="5"/>
  <c r="P17" i="5"/>
  <c r="R16" i="5" l="1"/>
  <c r="R17" i="5"/>
  <c r="R13" i="5"/>
  <c r="X8" i="4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U4" i="4" l="1"/>
  <c r="AU6" i="4"/>
  <c r="AU9" i="4"/>
  <c r="AU8" i="4"/>
  <c r="AU7" i="4"/>
  <c r="AU5" i="4"/>
  <c r="AO12" i="5"/>
  <c r="AO17" i="5"/>
  <c r="AO13" i="5"/>
  <c r="AO16" i="5"/>
  <c r="AO14" i="5"/>
  <c r="AO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柏　美由紀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3" authorId="1" shapeId="0" xr:uid="{976E797C-41DA-47DC-8102-C136DE1EBCE7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4" authorId="1" shapeId="0" xr:uid="{C5076813-5A82-46AE-A433-6DBD4A116D2C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5" authorId="1" shapeId="0" xr:uid="{0BB66156-BC84-4AD0-AE69-C5308D9487C7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1" shapeId="0" xr:uid="{4404DDAC-C4AC-4260-A5F1-55C2E1CF3019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7" authorId="1" shapeId="0" xr:uid="{1F968B5A-7E96-4B89-8B5C-DBD7A132C433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<sst xmlns="http://schemas.openxmlformats.org/spreadsheetml/2006/main" count="157" uniqueCount="131">
  <si>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</si>
  <si>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</si>
  <si>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</si>
  <si>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</si>
  <si>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</si>
  <si>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</si>
  <si>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</si>
  <si>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</si>
  <si>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</si>
  <si>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</si>
  <si>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</si>
  <si>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</si>
  <si>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</si>
  <si>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</si>
  <si>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</si>
  <si>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</si>
  <si>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</si>
  <si>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</si>
  <si>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</si>
  <si>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</si>
  <si>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</si>
  <si>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</si>
  <si>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</si>
  <si>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</si>
  <si>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</si>
  <si>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</si>
  <si>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</si>
  <si>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</si>
  <si>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</si>
  <si>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</si>
  <si>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</si>
  <si>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</si>
  <si>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</si>
  <si>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</si>
  <si>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</si>
  <si>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</si>
  <si>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</si>
  <si>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</si>
  <si>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</si>
  <si>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</si>
  <si>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</si>
  <si>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</si>
  <si>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</si>
  <si>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</si>
  <si>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</si>
  <si>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</si>
  <si>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</si>
  <si>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</si>
  <si>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</si>
  <si>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</si>
  <si>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</si>
  <si>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</si>
  <si>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</si>
  <si>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</si>
  <si>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</si>
  <si>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</si>
  <si>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</si>
  <si>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</si>
  <si>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</si>
  <si>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</si>
  <si>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</si>
  <si>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</si>
  <si>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</si>
  <si>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</si>
  <si>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</si>
  <si>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</si>
  <si>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</si>
  <si>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</si>
  <si>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</si>
  <si>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</si>
  <si>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</si>
  <si>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</si>
  <si>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</si>
  <si>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</si>
  <si>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</si>
  <si>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</si>
  <si>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</si>
  <si>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</si>
  <si>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</si>
  <si>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</si>
  <si>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</si>
  <si>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</si>
  <si>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</si>
  <si>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</si>
  <si>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</si>
  <si>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</si>
  <si>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</si>
  <si>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</si>
  <si>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</si>
  <si>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</si>
  <si>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</si>
  <si>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</si>
  <si>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</si>
  <si>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</si>
  <si>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</si>
  <si>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</si>
  <si>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</si>
  <si>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</si>
  <si>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</si>
  <si>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</si>
  <si>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</si>
  <si>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</si>
  <si>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</si>
  <si>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</si>
  <si>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</si>
  <si>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</si>
  <si>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</si>
  <si>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</si>
  <si>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</si>
  <si>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</si>
  <si>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</si>
  <si>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</si>
  <si>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</si>
  <si>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</si>
  <si>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</si>
  <si>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</si>
  <si>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</si>
  <si>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</si>
  <si>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</si>
  <si>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</si>
  <si>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</si>
  <si>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2月１日～2月７日（うち５日間）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</si>
  <si>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※2月１日から2月28日までの間に派遣が可能な職員について、ご記入ください。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4"/>
  </si>
  <si>
    <t>テスト（テスト）</t>
  </si>
  <si>
    <t>京都府障害者支援課</t>
    <rPh sb="0" eb="9">
      <t>キョウトフショウガイシャシエンカ</t>
    </rPh>
    <phoneticPr fontId="1"/>
  </si>
  <si>
    <t>福祉サービス係</t>
    <rPh sb="0" eb="2">
      <t>フクシ</t>
    </rPh>
    <rPh sb="6" eb="7">
      <t>カカリ</t>
    </rPh>
    <phoneticPr fontId="1"/>
  </si>
  <si>
    <t>京都府京都市上京区○○</t>
    <rPh sb="0" eb="3">
      <t>キョウトフ</t>
    </rPh>
    <rPh sb="3" eb="6">
      <t>キョウトシ</t>
    </rPh>
    <rPh sb="6" eb="9">
      <t>カミギョウク</t>
    </rPh>
    <phoneticPr fontId="1"/>
  </si>
  <si>
    <t>075-414-4671</t>
  </si>
  <si>
    <t>○○@pref.kyoto.lg.jp</t>
  </si>
  <si>
    <t>　　令和7年1月15日現在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1"/>
  </si>
  <si>
    <t>知的</t>
    <rPh sb="0" eb="2">
      <t>チテキ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</si>
</sst>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177" fontId="18" fillId="0" borderId="1" xfId="0" applyNumberFormat="1" applyFont="1" applyBorder="1" applyAlignment="1" applyProtection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right"/>
      <protection locked="0"/>
    </xf>
    <xf numFmtId="14" fontId="21" fillId="3" borderId="8" xfId="0" applyNumberFormat="1" applyFont="1" applyFill="1" applyBorder="1" applyAlignment="1" applyProtection="1">
      <alignment horizontal="center" vertical="center"/>
      <protection locked="0"/>
    </xf>
    <xf numFmtId="14" fontId="21" fillId="3" borderId="10" xfId="0" applyNumberFormat="1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right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25400</xdr:rowOff>
    </xdr:from>
    <xdr:to>
      <xdr:col>5</xdr:col>
      <xdr:colOff>81915</xdr:colOff>
      <xdr:row>2</xdr:row>
      <xdr:rowOff>104000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E6D07C-C42A-45C5-8076-E08184DC834D}"/>
            </a:ext>
          </a:extLst>
        </xdr:cNvPr>
        <xdr:cNvSpPr txBox="1"/>
      </xdr:nvSpPr>
      <xdr:spPr>
        <a:xfrm>
          <a:off x="25400" y="25400"/>
          <a:ext cx="3091815" cy="612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★別紙２の青色セル部分を上書き入力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★別紙１は集計表なので入力しない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&#65288;&#26412;&#24193;&#65289;/&#21508;&#35506;&#23554;&#29992;/&#38556;&#23475;&#32773;&#25903;&#25588;&#35506;/&#31119;&#31049;&#12469;&#12540;&#12499;&#12473;&#25285;&#24403;/24%20&#33021;&#30331;&#21322;&#23798;&#22320;&#38663;&#65288;20240101&#65289;/03%20&#27966;&#36963;&#20381;&#38972;/02-10%20&#20381;&#38972;&#65288;12&#26376;&#20998;&#65289;/&#12304;&#38556;&#23475;&#20816;&#12539;&#32773;&#38306;&#20418;&#26045;&#35373;&#29992;&#12305;&#27966;&#36963;&#32887;&#21729;&#30331;&#37682;&#31080;&#65288;12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&#65288;&#26412;&#24193;&#65289;/&#21508;&#35506;&#23554;&#29992;/&#38556;&#23475;&#32773;&#25903;&#25588;&#35506;/&#31119;&#31049;&#12469;&#12540;&#12499;&#12473;&#25285;&#24403;/24%20&#33021;&#30331;&#21322;&#23798;&#22320;&#38663;&#65288;20240101&#65289;/03%20&#27966;&#36963;&#20381;&#38972;/02-11%20&#20381;&#38972;&#65288;&#65297;&#26376;&#20998;&#65289;/&#12304;&#38556;&#23475;&#20816;&#12539;&#32773;&#38306;&#20418;&#26045;&#35373;&#29992;&#12305;&#27966;&#36963;&#32887;&#21729;&#30331;&#37682;&#31080;&#65288;1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・事業所記入用【別紙２】"/>
      <sheetName val="都道府県等集計用【別紙１】"/>
      <sheetName val="プルダウンリス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・事業所記入用【別紙２】"/>
      <sheetName val="都道府県等集計用【別紙１】"/>
      <sheetName val="プルダウンリスト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E20"/>
  <sheetViews>
    <sheetView tabSelected="1" view="pageBreakPreview" zoomScale="90" zoomScaleNormal="80" zoomScaleSheetLayoutView="90" workbookViewId="0">
      <selection activeCell="AP13" sqref="AP13"/>
    </sheetView>
  </sheetViews>
  <sheetFormatPr defaultRowHeight="13.2"/>
  <cols>
    <col min="1" max="1" width="12.21875" customWidth="1"/>
    <col min="5" max="5" width="5.44140625" customWidth="1"/>
    <col min="6" max="6" width="11" customWidth="1"/>
    <col min="13" max="13" width="11.77734375" customWidth="1"/>
    <col min="14" max="14" width="9.6640625" bestFit="1" customWidth="1"/>
    <col min="33" max="33" width="9.6640625" bestFit="1" customWidth="1"/>
  </cols>
  <sheetData>
    <row r="1" spans="1:57" ht="16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4" t="s">
        <v>16</v>
      </c>
      <c r="M1" s="54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</row>
    <row r="2" spans="1:57" ht="25.8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</row>
    <row r="3" spans="1:57">
      <c r="A3" s="30"/>
      <c r="B3" s="30"/>
      <c r="C3" s="30"/>
      <c r="D3" s="30"/>
      <c r="E3" s="30"/>
      <c r="F3" s="30"/>
      <c r="G3" s="30"/>
      <c r="H3" s="30"/>
      <c r="I3" s="30"/>
      <c r="J3" s="30"/>
      <c r="K3" s="78" t="s">
        <v>129</v>
      </c>
      <c r="L3" s="78"/>
      <c r="M3" s="78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</row>
    <row r="4" spans="1:57">
      <c r="A4" s="48" t="s">
        <v>88</v>
      </c>
      <c r="B4" s="56" t="s">
        <v>59</v>
      </c>
      <c r="C4" s="57"/>
      <c r="D4" s="57"/>
      <c r="E4" s="58"/>
      <c r="F4" s="62" t="s">
        <v>83</v>
      </c>
      <c r="G4" s="70" t="s">
        <v>124</v>
      </c>
      <c r="H4" s="71"/>
      <c r="I4" s="71"/>
      <c r="J4" s="72"/>
      <c r="K4" s="52" t="s">
        <v>25</v>
      </c>
      <c r="L4" s="64"/>
      <c r="M4" s="53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</row>
    <row r="5" spans="1:57" ht="29.25" customHeight="1">
      <c r="A5" s="49"/>
      <c r="B5" s="59"/>
      <c r="C5" s="60"/>
      <c r="D5" s="60"/>
      <c r="E5" s="61"/>
      <c r="F5" s="63"/>
      <c r="G5" s="73"/>
      <c r="H5" s="74"/>
      <c r="I5" s="74"/>
      <c r="J5" s="75"/>
      <c r="K5" s="31" t="s">
        <v>1</v>
      </c>
      <c r="L5" s="76" t="s">
        <v>127</v>
      </c>
      <c r="M5" s="77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</row>
    <row r="6" spans="1:57">
      <c r="A6" s="48" t="s">
        <v>28</v>
      </c>
      <c r="B6" s="70" t="s">
        <v>103</v>
      </c>
      <c r="C6" s="71"/>
      <c r="D6" s="71"/>
      <c r="E6" s="72"/>
      <c r="F6" s="48" t="s">
        <v>26</v>
      </c>
      <c r="G6" s="70" t="s">
        <v>125</v>
      </c>
      <c r="H6" s="71"/>
      <c r="I6" s="71"/>
      <c r="J6" s="72"/>
      <c r="K6" s="31" t="s">
        <v>2</v>
      </c>
      <c r="L6" s="50"/>
      <c r="M6" s="51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</row>
    <row r="7" spans="1:57" ht="30" customHeight="1">
      <c r="A7" s="49"/>
      <c r="B7" s="73"/>
      <c r="C7" s="74"/>
      <c r="D7" s="74"/>
      <c r="E7" s="75"/>
      <c r="F7" s="49"/>
      <c r="G7" s="73"/>
      <c r="H7" s="74"/>
      <c r="I7" s="74"/>
      <c r="J7" s="75"/>
      <c r="K7" s="31" t="s">
        <v>15</v>
      </c>
      <c r="L7" s="76" t="s">
        <v>128</v>
      </c>
      <c r="M7" s="77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</row>
    <row r="8" spans="1:57">
      <c r="A8" s="48" t="s">
        <v>27</v>
      </c>
      <c r="B8" s="70" t="s">
        <v>123</v>
      </c>
      <c r="C8" s="71"/>
      <c r="D8" s="71"/>
      <c r="E8" s="72"/>
      <c r="F8" s="62" t="s">
        <v>0</v>
      </c>
      <c r="G8" s="70" t="s">
        <v>126</v>
      </c>
      <c r="H8" s="71"/>
      <c r="I8" s="71"/>
      <c r="J8" s="71"/>
      <c r="K8" s="71"/>
      <c r="L8" s="71"/>
      <c r="M8" s="7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ht="33.75" customHeight="1">
      <c r="A9" s="49"/>
      <c r="B9" s="73"/>
      <c r="C9" s="74"/>
      <c r="D9" s="74"/>
      <c r="E9" s="75"/>
      <c r="F9" s="63"/>
      <c r="G9" s="73"/>
      <c r="H9" s="74"/>
      <c r="I9" s="74"/>
      <c r="J9" s="74"/>
      <c r="K9" s="74"/>
      <c r="L9" s="74"/>
      <c r="M9" s="75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</row>
    <row r="10" spans="1:57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45" t="s">
        <v>86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</row>
    <row r="11" spans="1:57">
      <c r="A11" s="33"/>
      <c r="B11" s="52" t="s">
        <v>3</v>
      </c>
      <c r="C11" s="64"/>
      <c r="D11" s="64"/>
      <c r="E11" s="64"/>
      <c r="F11" s="53"/>
      <c r="G11" s="52" t="s">
        <v>4</v>
      </c>
      <c r="H11" s="64"/>
      <c r="I11" s="64"/>
      <c r="J11" s="53"/>
      <c r="K11" s="31" t="s">
        <v>12</v>
      </c>
      <c r="L11" s="34" t="s">
        <v>23</v>
      </c>
      <c r="M11" s="31" t="s">
        <v>6</v>
      </c>
      <c r="N11" s="47">
        <v>45689</v>
      </c>
      <c r="O11" s="35">
        <f>+N11+1</f>
        <v>45690</v>
      </c>
      <c r="P11" s="35">
        <f t="shared" ref="P11:AO11" si="0">+O11+1</f>
        <v>45691</v>
      </c>
      <c r="Q11" s="35">
        <f t="shared" si="0"/>
        <v>45692</v>
      </c>
      <c r="R11" s="35">
        <f t="shared" si="0"/>
        <v>45693</v>
      </c>
      <c r="S11" s="35">
        <f t="shared" si="0"/>
        <v>45694</v>
      </c>
      <c r="T11" s="35">
        <f t="shared" si="0"/>
        <v>45695</v>
      </c>
      <c r="U11" s="35">
        <f t="shared" si="0"/>
        <v>45696</v>
      </c>
      <c r="V11" s="35">
        <f t="shared" si="0"/>
        <v>45697</v>
      </c>
      <c r="W11" s="35">
        <f t="shared" si="0"/>
        <v>45698</v>
      </c>
      <c r="X11" s="35">
        <f t="shared" si="0"/>
        <v>45699</v>
      </c>
      <c r="Y11" s="35">
        <f t="shared" si="0"/>
        <v>45700</v>
      </c>
      <c r="Z11" s="35">
        <f t="shared" si="0"/>
        <v>45701</v>
      </c>
      <c r="AA11" s="35">
        <f t="shared" si="0"/>
        <v>45702</v>
      </c>
      <c r="AB11" s="35">
        <f t="shared" si="0"/>
        <v>45703</v>
      </c>
      <c r="AC11" s="35">
        <f t="shared" si="0"/>
        <v>45704</v>
      </c>
      <c r="AD11" s="35">
        <f t="shared" si="0"/>
        <v>45705</v>
      </c>
      <c r="AE11" s="35">
        <f t="shared" si="0"/>
        <v>45706</v>
      </c>
      <c r="AF11" s="35">
        <f t="shared" si="0"/>
        <v>45707</v>
      </c>
      <c r="AG11" s="35">
        <f t="shared" si="0"/>
        <v>45708</v>
      </c>
      <c r="AH11" s="35">
        <f t="shared" si="0"/>
        <v>45709</v>
      </c>
      <c r="AI11" s="35">
        <f t="shared" si="0"/>
        <v>45710</v>
      </c>
      <c r="AJ11" s="35">
        <f t="shared" si="0"/>
        <v>45711</v>
      </c>
      <c r="AK11" s="35">
        <f t="shared" si="0"/>
        <v>45712</v>
      </c>
      <c r="AL11" s="35">
        <f t="shared" si="0"/>
        <v>45713</v>
      </c>
      <c r="AM11" s="35">
        <f t="shared" si="0"/>
        <v>45714</v>
      </c>
      <c r="AN11" s="35">
        <f t="shared" si="0"/>
        <v>45715</v>
      </c>
      <c r="AO11" s="35">
        <f t="shared" si="0"/>
        <v>45716</v>
      </c>
      <c r="AP11" s="36"/>
    </row>
    <row r="12" spans="1:57">
      <c r="A12" s="31" t="s">
        <v>14</v>
      </c>
      <c r="B12" s="52" t="s">
        <v>121</v>
      </c>
      <c r="C12" s="64"/>
      <c r="D12" s="64"/>
      <c r="E12" s="64"/>
      <c r="F12" s="53"/>
      <c r="G12" s="52" t="s">
        <v>31</v>
      </c>
      <c r="H12" s="64"/>
      <c r="I12" s="64"/>
      <c r="J12" s="53"/>
      <c r="K12" s="31" t="s">
        <v>7</v>
      </c>
      <c r="L12" s="34">
        <v>30</v>
      </c>
      <c r="M12" s="37"/>
      <c r="N12" s="46">
        <f>+WEEKDAY(N11)</f>
        <v>7</v>
      </c>
      <c r="O12" s="46">
        <f t="shared" ref="O12:AO12" si="1">+WEEKDAY(O11)</f>
        <v>1</v>
      </c>
      <c r="P12" s="46">
        <f t="shared" si="1"/>
        <v>2</v>
      </c>
      <c r="Q12" s="46">
        <f t="shared" si="1"/>
        <v>3</v>
      </c>
      <c r="R12" s="46">
        <f t="shared" si="1"/>
        <v>4</v>
      </c>
      <c r="S12" s="46">
        <f t="shared" si="1"/>
        <v>5</v>
      </c>
      <c r="T12" s="46">
        <f t="shared" si="1"/>
        <v>6</v>
      </c>
      <c r="U12" s="46">
        <f t="shared" si="1"/>
        <v>7</v>
      </c>
      <c r="V12" s="46">
        <f t="shared" si="1"/>
        <v>1</v>
      </c>
      <c r="W12" s="46">
        <f t="shared" si="1"/>
        <v>2</v>
      </c>
      <c r="X12" s="46">
        <f t="shared" si="1"/>
        <v>3</v>
      </c>
      <c r="Y12" s="46">
        <f t="shared" si="1"/>
        <v>4</v>
      </c>
      <c r="Z12" s="46">
        <f t="shared" si="1"/>
        <v>5</v>
      </c>
      <c r="AA12" s="46">
        <f t="shared" si="1"/>
        <v>6</v>
      </c>
      <c r="AB12" s="46">
        <f t="shared" si="1"/>
        <v>7</v>
      </c>
      <c r="AC12" s="46">
        <f t="shared" si="1"/>
        <v>1</v>
      </c>
      <c r="AD12" s="46">
        <f t="shared" si="1"/>
        <v>2</v>
      </c>
      <c r="AE12" s="46">
        <f t="shared" si="1"/>
        <v>3</v>
      </c>
      <c r="AF12" s="46">
        <f t="shared" si="1"/>
        <v>4</v>
      </c>
      <c r="AG12" s="46">
        <f t="shared" si="1"/>
        <v>5</v>
      </c>
      <c r="AH12" s="46">
        <f t="shared" si="1"/>
        <v>6</v>
      </c>
      <c r="AI12" s="46">
        <f t="shared" si="1"/>
        <v>7</v>
      </c>
      <c r="AJ12" s="46">
        <f t="shared" si="1"/>
        <v>1</v>
      </c>
      <c r="AK12" s="46">
        <f t="shared" si="1"/>
        <v>2</v>
      </c>
      <c r="AL12" s="46">
        <f t="shared" si="1"/>
        <v>3</v>
      </c>
      <c r="AM12" s="46">
        <f t="shared" si="1"/>
        <v>4</v>
      </c>
      <c r="AN12" s="46">
        <f t="shared" si="1"/>
        <v>5</v>
      </c>
      <c r="AO12" s="46">
        <f t="shared" si="1"/>
        <v>6</v>
      </c>
      <c r="AP12" s="36"/>
    </row>
    <row r="13" spans="1:57" ht="45.75" customHeight="1">
      <c r="A13" s="31">
        <v>1</v>
      </c>
      <c r="B13" s="79">
        <v>45689</v>
      </c>
      <c r="C13" s="38" t="s">
        <v>18</v>
      </c>
      <c r="D13" s="80">
        <v>45698</v>
      </c>
      <c r="E13" s="81">
        <v>5</v>
      </c>
      <c r="F13" s="42" t="s">
        <v>19</v>
      </c>
      <c r="G13" s="76" t="s">
        <v>118</v>
      </c>
      <c r="H13" s="82"/>
      <c r="I13" s="82"/>
      <c r="J13" s="77"/>
      <c r="K13" s="83" t="s">
        <v>7</v>
      </c>
      <c r="L13" s="84">
        <v>35</v>
      </c>
      <c r="M13" s="85" t="s">
        <v>130</v>
      </c>
      <c r="N13" s="43" t="str">
        <f>IF(AND($B13&lt;=N$11, $B13+$AP13-1&gt;=N$11),"○"," ")</f>
        <v>○</v>
      </c>
      <c r="O13" s="43" t="str">
        <f>IF(AND($B13&lt;=O$11, $B13+$AP13-1&gt;=O$11),"○"," ")</f>
        <v>○</v>
      </c>
      <c r="P13" s="43" t="str">
        <f>IF(AND($B13&lt;=P$11, $B13+$AP13-1&gt;=P$11),"○"," ")</f>
        <v>○</v>
      </c>
      <c r="Q13" s="43" t="str">
        <f>IF(AND($B13&lt;=Q$11, $B13+$AP13-1&gt;=Q$11),"○"," ")</f>
        <v>○</v>
      </c>
      <c r="R13" s="43" t="str">
        <f>IF(AND($B13&lt;=R$11, $B13+$AP13-1&gt;=R$11),"○"," ")</f>
        <v>○</v>
      </c>
      <c r="S13" s="43" t="str">
        <f>IF(AND($B13&lt;=S$11, $B13+$AP13-1&gt;=S$11),"○"," ")</f>
        <v>○</v>
      </c>
      <c r="T13" s="43" t="str">
        <f>IF(AND($B13&lt;=T$11, $B13+$AP13-1&gt;=T$11),"○"," ")</f>
        <v>○</v>
      </c>
      <c r="U13" s="43" t="str">
        <f>IF(AND($B13&lt;=U$11, $B13+$AP13-1&gt;=U$11),"○"," ")</f>
        <v>○</v>
      </c>
      <c r="V13" s="43" t="str">
        <f>IF(AND($B13&lt;=V$11, $B13+$AP13-1&gt;=V$11),"○"," ")</f>
        <v>○</v>
      </c>
      <c r="W13" s="43" t="str">
        <f>IF(AND($B13&lt;=W$11, $B13+$AP13-1&gt;=W$11),"○"," ")</f>
        <v>○</v>
      </c>
      <c r="X13" s="39" t="str">
        <f>IF(AND($B13&lt;=X$11, $B13+$AP13-1&gt;=X$11),"○"," ")</f>
        <v xml:space="preserve"> </v>
      </c>
      <c r="Y13" s="39" t="str">
        <f>IF(AND($B13&lt;=Y$11, $B13+$AP13-1&gt;=Y$11),"○"," ")</f>
        <v xml:space="preserve"> </v>
      </c>
      <c r="Z13" s="39" t="str">
        <f>IF(AND($B13&lt;=Z$11, $B13+$AP13-1&gt;=Z$11),"○"," ")</f>
        <v xml:space="preserve"> </v>
      </c>
      <c r="AA13" s="39" t="str">
        <f>IF(AND($B13&lt;=AA$11, $B13+$AP13-1&gt;=AA$11),"○"," ")</f>
        <v xml:space="preserve"> </v>
      </c>
      <c r="AB13" s="39" t="str">
        <f>IF(AND($B13&lt;=AB$11, $B13+$AP13-1&gt;=AB$11),"○"," ")</f>
        <v xml:space="preserve"> </v>
      </c>
      <c r="AC13" s="39" t="str">
        <f>IF(AND($B13&lt;=AC$11, $B13+$AP13-1&gt;=AC$11),"○"," ")</f>
        <v xml:space="preserve"> </v>
      </c>
      <c r="AD13" s="39" t="str">
        <f>IF(AND($B13&lt;=AD$11, $B13+$AP13-1&gt;=AD$11),"○"," ")</f>
        <v xml:space="preserve"> </v>
      </c>
      <c r="AE13" s="39" t="str">
        <f>IF(AND($B13&lt;=AE$11, $B13+$AP13-1&gt;=AE$11),"○"," ")</f>
        <v xml:space="preserve"> </v>
      </c>
      <c r="AF13" s="39" t="str">
        <f>IF(AND($B13&lt;=AF$11, $B13+$AP13-1&gt;=AF$11),"○"," ")</f>
        <v xml:space="preserve"> </v>
      </c>
      <c r="AG13" s="39" t="str">
        <f>IF(AND($B13&lt;=AG$11, $B13+$AP13-1&gt;=AG$11),"○"," ")</f>
        <v xml:space="preserve"> </v>
      </c>
      <c r="AH13" s="39" t="str">
        <f>IF(AND($B13&lt;=AH$11, $B13+$AP13-1&gt;=AH$11),"○"," ")</f>
        <v xml:space="preserve"> </v>
      </c>
      <c r="AI13" s="39" t="str">
        <f>IF(AND($B13&lt;=AI$11, $B13+$AP13-1&gt;=AI$11),"○"," ")</f>
        <v xml:space="preserve"> </v>
      </c>
      <c r="AJ13" s="39" t="str">
        <f>IF(AND($B13&lt;=AJ$11, $B13+$AP13-1&gt;=AJ$11),"○"," ")</f>
        <v xml:space="preserve"> </v>
      </c>
      <c r="AK13" s="39" t="str">
        <f>IF(AND($B13&lt;=AK$11, $B13+$AP13-1&gt;=AK$11),"○"," ")</f>
        <v xml:space="preserve"> </v>
      </c>
      <c r="AL13" s="39" t="str">
        <f>IF(AND($B13&lt;=AL$11, $B13+$AP13-1&gt;=AL$11),"○"," ")</f>
        <v xml:space="preserve"> </v>
      </c>
      <c r="AM13" s="39" t="str">
        <f>IF(AND($B13&lt;=AM$11, $B13+$AP13-1&gt;=AM$11),"○"," ")</f>
        <v xml:space="preserve"> </v>
      </c>
      <c r="AN13" s="39" t="str">
        <f>IF(AND($B13&lt;=AN$11, $B13+$AP13-1&gt;=AN$11),"○"," ")</f>
        <v xml:space="preserve"> </v>
      </c>
      <c r="AO13" s="39" t="str">
        <f>IF(AND($B13&lt;=AO$11, $B13+$AP13-1&gt;=AO$11),"○"," ")</f>
        <v xml:space="preserve"> </v>
      </c>
      <c r="AP13" s="32">
        <f>D13-B13+1</f>
        <v>10</v>
      </c>
    </row>
    <row r="14" spans="1:57" ht="45" customHeight="1">
      <c r="A14" s="31">
        <v>2</v>
      </c>
      <c r="B14" s="79"/>
      <c r="C14" s="38" t="s">
        <v>18</v>
      </c>
      <c r="D14" s="80"/>
      <c r="E14" s="81"/>
      <c r="F14" s="42" t="s">
        <v>19</v>
      </c>
      <c r="G14" s="76"/>
      <c r="H14" s="82"/>
      <c r="I14" s="82"/>
      <c r="J14" s="77"/>
      <c r="K14" s="83"/>
      <c r="L14" s="84"/>
      <c r="M14" s="83"/>
      <c r="N14" s="43" t="str">
        <f>IF(AND($B14&lt;=N$11, $B14+$AP14-1&gt;=N$11),"○"," ")</f>
        <v xml:space="preserve"> </v>
      </c>
      <c r="O14" s="43" t="str">
        <f>IF(AND($B14&lt;=O$11, $B14+$AP14-1&gt;=O$11),"○"," ")</f>
        <v xml:space="preserve"> </v>
      </c>
      <c r="P14" s="43" t="str">
        <f>IF(AND($B14&lt;=P$11, $B14+$AP14-1&gt;=P$11),"○"," ")</f>
        <v xml:space="preserve"> </v>
      </c>
      <c r="Q14" s="43" t="str">
        <f>IF(AND($B14&lt;=Q$11, $B14+$AP14-1&gt;=Q$11),"○"," ")</f>
        <v xml:space="preserve"> </v>
      </c>
      <c r="R14" s="43" t="str">
        <f>IF(AND($B14&lt;=R$11, $B14+$AP14-1&gt;=R$11),"○"," ")</f>
        <v xml:space="preserve"> </v>
      </c>
      <c r="S14" s="43" t="str">
        <f>IF(AND($B14&lt;=S$11, $B14+$AP14-1&gt;=S$11),"○"," ")</f>
        <v xml:space="preserve"> </v>
      </c>
      <c r="T14" s="43" t="str">
        <f>IF(AND($B14&lt;=T$11, $B14+$AP14-1&gt;=T$11),"○"," ")</f>
        <v xml:space="preserve"> </v>
      </c>
      <c r="U14" s="43" t="str">
        <f>IF(AND($B14&lt;=U$11, $B14+$AP14-1&gt;=U$11),"○"," ")</f>
        <v xml:space="preserve"> </v>
      </c>
      <c r="V14" s="43" t="str">
        <f>IF(AND($B14&lt;=V$11, $B14+$AP14-1&gt;=V$11),"○"," ")</f>
        <v xml:space="preserve"> </v>
      </c>
      <c r="W14" s="43" t="str">
        <f>IF(AND($B14&lt;=W$11, $B14+$AP14-1&gt;=W$11),"○"," ")</f>
        <v xml:space="preserve"> </v>
      </c>
      <c r="X14" s="39" t="str">
        <f>IF(AND($B14&lt;=X$11, $B14+$AP14-1&gt;=X$11),"○"," ")</f>
        <v xml:space="preserve"> </v>
      </c>
      <c r="Y14" s="39" t="str">
        <f>IF(AND($B14&lt;=Y$11, $B14+$AP14-1&gt;=Y$11),"○"," ")</f>
        <v xml:space="preserve"> </v>
      </c>
      <c r="Z14" s="39" t="str">
        <f>IF(AND($B14&lt;=Z$11, $B14+$AP14-1&gt;=Z$11),"○"," ")</f>
        <v xml:space="preserve"> </v>
      </c>
      <c r="AA14" s="39" t="str">
        <f>IF(AND($B14&lt;=AA$11, $B14+$AP14-1&gt;=AA$11),"○"," ")</f>
        <v xml:space="preserve"> </v>
      </c>
      <c r="AB14" s="39" t="str">
        <f>IF(AND($B14&lt;=AB$11, $B14+$AP14-1&gt;=AB$11),"○"," ")</f>
        <v xml:space="preserve"> </v>
      </c>
      <c r="AC14" s="39" t="str">
        <f>IF(AND($B14&lt;=AC$11, $B14+$AP14-1&gt;=AC$11),"○"," ")</f>
        <v xml:space="preserve"> </v>
      </c>
      <c r="AD14" s="39" t="str">
        <f>IF(AND($B14&lt;=AD$11, $B14+$AP14-1&gt;=AD$11),"○"," ")</f>
        <v xml:space="preserve"> </v>
      </c>
      <c r="AE14" s="39" t="str">
        <f>IF(AND($B14&lt;=AE$11, $B14+$AP14-1&gt;=AE$11),"○"," ")</f>
        <v xml:space="preserve"> </v>
      </c>
      <c r="AF14" s="39" t="str">
        <f>IF(AND($B14&lt;=AF$11, $B14+$AP14-1&gt;=AF$11),"○"," ")</f>
        <v xml:space="preserve"> </v>
      </c>
      <c r="AG14" s="39" t="str">
        <f>IF(AND($B14&lt;=AG$11, $B14+$AP14-1&gt;=AG$11),"○"," ")</f>
        <v xml:space="preserve"> </v>
      </c>
      <c r="AH14" s="39" t="str">
        <f>IF(AND($B14&lt;=AH$11, $B14+$AP14-1&gt;=AH$11),"○"," ")</f>
        <v xml:space="preserve"> </v>
      </c>
      <c r="AI14" s="39" t="str">
        <f>IF(AND($B14&lt;=AI$11, $B14+$AP14-1&gt;=AI$11),"○"," ")</f>
        <v xml:space="preserve"> </v>
      </c>
      <c r="AJ14" s="39" t="str">
        <f>IF(AND($B14&lt;=AJ$11, $B14+$AP14-1&gt;=AJ$11),"○"," ")</f>
        <v xml:space="preserve"> </v>
      </c>
      <c r="AK14" s="39" t="str">
        <f>IF(AND($B14&lt;=AK$11, $B14+$AP14-1&gt;=AK$11),"○"," ")</f>
        <v xml:space="preserve"> </v>
      </c>
      <c r="AL14" s="39" t="str">
        <f>IF(AND($B14&lt;=AL$11, $B14+$AP14-1&gt;=AL$11),"○"," ")</f>
        <v xml:space="preserve"> </v>
      </c>
      <c r="AM14" s="39" t="str">
        <f>IF(AND($B14&lt;=AM$11, $B14+$AP14-1&gt;=AM$11),"○"," ")</f>
        <v xml:space="preserve"> </v>
      </c>
      <c r="AN14" s="39" t="str">
        <f>IF(AND($B14&lt;=AN$11, $B14+$AP14-1&gt;=AN$11),"○"," ")</f>
        <v xml:space="preserve"> </v>
      </c>
      <c r="AO14" s="39" t="str">
        <f>IF(AND($B14&lt;=AO$11, $B14+$AP14-1&gt;=AO$11),"○"," ")</f>
        <v xml:space="preserve"> </v>
      </c>
      <c r="AP14" s="32">
        <f t="shared" ref="AP14:AP17" si="2">D14-B14+1</f>
        <v>1</v>
      </c>
    </row>
    <row r="15" spans="1:57" ht="45" customHeight="1">
      <c r="A15" s="31">
        <v>3</v>
      </c>
      <c r="B15" s="79"/>
      <c r="C15" s="38" t="s">
        <v>18</v>
      </c>
      <c r="D15" s="80"/>
      <c r="E15" s="81"/>
      <c r="F15" s="42" t="s">
        <v>19</v>
      </c>
      <c r="G15" s="76"/>
      <c r="H15" s="82"/>
      <c r="I15" s="82"/>
      <c r="J15" s="77"/>
      <c r="K15" s="83"/>
      <c r="L15" s="84"/>
      <c r="M15" s="83"/>
      <c r="N15" s="43" t="str">
        <f>IF(AND($B15&lt;=N$11, $B15+$AP15-1&gt;=N$11),"○"," ")</f>
        <v xml:space="preserve"> </v>
      </c>
      <c r="O15" s="43" t="str">
        <f>IF(AND($B15&lt;=O$11, $B15+$AP15-1&gt;=O$11),"○"," ")</f>
        <v xml:space="preserve"> </v>
      </c>
      <c r="P15" s="43" t="str">
        <f>IF(AND($B15&lt;=P$11, $B15+$AP15-1&gt;=P$11),"○"," ")</f>
        <v xml:space="preserve"> </v>
      </c>
      <c r="Q15" s="43" t="str">
        <f>IF(AND($B15&lt;=Q$11, $B15+$AP15-1&gt;=Q$11),"○"," ")</f>
        <v xml:space="preserve"> </v>
      </c>
      <c r="R15" s="43" t="str">
        <f>IF(AND($B15&lt;=R$11, $B15+$AP15-1&gt;=R$11),"○"," ")</f>
        <v xml:space="preserve"> </v>
      </c>
      <c r="S15" s="43" t="str">
        <f>IF(AND($B15&lt;=S$11, $B15+$AP15-1&gt;=S$11),"○"," ")</f>
        <v xml:space="preserve"> </v>
      </c>
      <c r="T15" s="43" t="str">
        <f>IF(AND($B15&lt;=T$11, $B15+$AP15-1&gt;=T$11),"○"," ")</f>
        <v xml:space="preserve"> </v>
      </c>
      <c r="U15" s="43" t="str">
        <f>IF(AND($B15&lt;=U$11, $B15+$AP15-1&gt;=U$11),"○"," ")</f>
        <v xml:space="preserve"> </v>
      </c>
      <c r="V15" s="43" t="str">
        <f>IF(AND($B15&lt;=V$11, $B15+$AP15-1&gt;=V$11),"○"," ")</f>
        <v xml:space="preserve"> </v>
      </c>
      <c r="W15" s="43" t="str">
        <f>IF(AND($B15&lt;=W$11, $B15+$AP15-1&gt;=W$11),"○"," ")</f>
        <v xml:space="preserve"> </v>
      </c>
      <c r="X15" s="39" t="str">
        <f>IF(AND($B15&lt;=X$11, $B15+$AP15-1&gt;=X$11),"○"," ")</f>
        <v xml:space="preserve"> </v>
      </c>
      <c r="Y15" s="39" t="str">
        <f>IF(AND($B15&lt;=Y$11, $B15+$AP15-1&gt;=Y$11),"○"," ")</f>
        <v xml:space="preserve"> </v>
      </c>
      <c r="Z15" s="39" t="str">
        <f>IF(AND($B15&lt;=Z$11, $B15+$AP15-1&gt;=Z$11),"○"," ")</f>
        <v xml:space="preserve"> </v>
      </c>
      <c r="AA15" s="39" t="str">
        <f>IF(AND($B15&lt;=AA$11, $B15+$AP15-1&gt;=AA$11),"○"," ")</f>
        <v xml:space="preserve"> </v>
      </c>
      <c r="AB15" s="39" t="str">
        <f>IF(AND($B15&lt;=AB$11, $B15+$AP15-1&gt;=AB$11),"○"," ")</f>
        <v xml:space="preserve"> </v>
      </c>
      <c r="AC15" s="39" t="str">
        <f>IF(AND($B15&lt;=AC$11, $B15+$AP15-1&gt;=AC$11),"○"," ")</f>
        <v xml:space="preserve"> </v>
      </c>
      <c r="AD15" s="39" t="str">
        <f>IF(AND($B15&lt;=AD$11, $B15+$AP15-1&gt;=AD$11),"○"," ")</f>
        <v xml:space="preserve"> </v>
      </c>
      <c r="AE15" s="39" t="str">
        <f>IF(AND($B15&lt;=AE$11, $B15+$AP15-1&gt;=AE$11),"○"," ")</f>
        <v xml:space="preserve"> </v>
      </c>
      <c r="AF15" s="39" t="str">
        <f>IF(AND($B15&lt;=AF$11, $B15+$AP15-1&gt;=AF$11),"○"," ")</f>
        <v xml:space="preserve"> </v>
      </c>
      <c r="AG15" s="39" t="str">
        <f>IF(AND($B15&lt;=AG$11, $B15+$AP15-1&gt;=AG$11),"○"," ")</f>
        <v xml:space="preserve"> </v>
      </c>
      <c r="AH15" s="39" t="str">
        <f>IF(AND($B15&lt;=AH$11, $B15+$AP15-1&gt;=AH$11),"○"," ")</f>
        <v xml:space="preserve"> </v>
      </c>
      <c r="AI15" s="39" t="str">
        <f>IF(AND($B15&lt;=AI$11, $B15+$AP15-1&gt;=AI$11),"○"," ")</f>
        <v xml:space="preserve"> </v>
      </c>
      <c r="AJ15" s="39" t="str">
        <f>IF(AND($B15&lt;=AJ$11, $B15+$AP15-1&gt;=AJ$11),"○"," ")</f>
        <v xml:space="preserve"> </v>
      </c>
      <c r="AK15" s="39" t="str">
        <f>IF(AND($B15&lt;=AK$11, $B15+$AP15-1&gt;=AK$11),"○"," ")</f>
        <v xml:space="preserve"> </v>
      </c>
      <c r="AL15" s="39" t="str">
        <f>IF(AND($B15&lt;=AL$11, $B15+$AP15-1&gt;=AL$11),"○"," ")</f>
        <v xml:space="preserve"> </v>
      </c>
      <c r="AM15" s="39" t="str">
        <f>IF(AND($B15&lt;=AM$11, $B15+$AP15-1&gt;=AM$11),"○"," ")</f>
        <v xml:space="preserve"> </v>
      </c>
      <c r="AN15" s="39" t="str">
        <f>IF(AND($B15&lt;=AN$11, $B15+$AP15-1&gt;=AN$11),"○"," ")</f>
        <v xml:space="preserve"> </v>
      </c>
      <c r="AO15" s="39" t="str">
        <f>IF(AND($B15&lt;=AO$11, $B15+$AP15-1&gt;=AO$11),"○"," ")</f>
        <v xml:space="preserve"> </v>
      </c>
      <c r="AP15" s="32">
        <f t="shared" si="2"/>
        <v>1</v>
      </c>
    </row>
    <row r="16" spans="1:57" ht="45" customHeight="1">
      <c r="A16" s="31">
        <v>4</v>
      </c>
      <c r="B16" s="79"/>
      <c r="C16" s="38" t="s">
        <v>18</v>
      </c>
      <c r="D16" s="80"/>
      <c r="E16" s="81"/>
      <c r="F16" s="42" t="s">
        <v>19</v>
      </c>
      <c r="G16" s="76"/>
      <c r="H16" s="82"/>
      <c r="I16" s="82"/>
      <c r="J16" s="77"/>
      <c r="K16" s="83"/>
      <c r="L16" s="84"/>
      <c r="M16" s="83"/>
      <c r="N16" s="43" t="str">
        <f>IF(AND($B16&lt;=N$11, $B16+$AP16-1&gt;=N$11),"○"," ")</f>
        <v xml:space="preserve"> </v>
      </c>
      <c r="O16" s="43" t="str">
        <f>IF(AND($B16&lt;=O$11, $B16+$AP16-1&gt;=O$11),"○"," ")</f>
        <v xml:space="preserve"> </v>
      </c>
      <c r="P16" s="43" t="str">
        <f>IF(AND($B16&lt;=P$11, $B16+$AP16-1&gt;=P$11),"○"," ")</f>
        <v xml:space="preserve"> </v>
      </c>
      <c r="Q16" s="43" t="str">
        <f>IF(AND($B16&lt;=Q$11, $B16+$AP16-1&gt;=Q$11),"○"," ")</f>
        <v xml:space="preserve"> </v>
      </c>
      <c r="R16" s="43" t="str">
        <f>IF(AND($B16&lt;=R$11, $B16+$AP16-1&gt;=R$11),"○"," ")</f>
        <v xml:space="preserve"> </v>
      </c>
      <c r="S16" s="43" t="str">
        <f>IF(AND($B16&lt;=S$11, $B16+$AP16-1&gt;=S$11),"○"," ")</f>
        <v xml:space="preserve"> </v>
      </c>
      <c r="T16" s="43" t="str">
        <f>IF(AND($B16&lt;=T$11, $B16+$AP16-1&gt;=T$11),"○"," ")</f>
        <v xml:space="preserve"> </v>
      </c>
      <c r="U16" s="43" t="str">
        <f>IF(AND($B16&lt;=U$11, $B16+$AP16-1&gt;=U$11),"○"," ")</f>
        <v xml:space="preserve"> </v>
      </c>
      <c r="V16" s="43" t="str">
        <f>IF(AND($B16&lt;=V$11, $B16+$AP16-1&gt;=V$11),"○"," ")</f>
        <v xml:space="preserve"> </v>
      </c>
      <c r="W16" s="43" t="str">
        <f>IF(AND($B16&lt;=W$11, $B16+$AP16-1&gt;=W$11),"○"," ")</f>
        <v xml:space="preserve"> </v>
      </c>
      <c r="X16" s="39" t="str">
        <f>IF(AND($B16&lt;=X$11, $B16+$AP16-1&gt;=X$11),"○"," ")</f>
        <v xml:space="preserve"> </v>
      </c>
      <c r="Y16" s="39" t="str">
        <f>IF(AND($B16&lt;=Y$11, $B16+$AP16-1&gt;=Y$11),"○"," ")</f>
        <v xml:space="preserve"> </v>
      </c>
      <c r="Z16" s="39" t="str">
        <f>IF(AND($B16&lt;=Z$11, $B16+$AP16-1&gt;=Z$11),"○"," ")</f>
        <v xml:space="preserve"> </v>
      </c>
      <c r="AA16" s="39" t="str">
        <f>IF(AND($B16&lt;=AA$11, $B16+$AP16-1&gt;=AA$11),"○"," ")</f>
        <v xml:space="preserve"> </v>
      </c>
      <c r="AB16" s="39" t="str">
        <f>IF(AND($B16&lt;=AB$11, $B16+$AP16-1&gt;=AB$11),"○"," ")</f>
        <v xml:space="preserve"> </v>
      </c>
      <c r="AC16" s="39" t="str">
        <f>IF(AND($B16&lt;=AC$11, $B16+$AP16-1&gt;=AC$11),"○"," ")</f>
        <v xml:space="preserve"> </v>
      </c>
      <c r="AD16" s="39" t="str">
        <f>IF(AND($B16&lt;=AD$11, $B16+$AP16-1&gt;=AD$11),"○"," ")</f>
        <v xml:space="preserve"> </v>
      </c>
      <c r="AE16" s="39" t="str">
        <f>IF(AND($B16&lt;=AE$11, $B16+$AP16-1&gt;=AE$11),"○"," ")</f>
        <v xml:space="preserve"> </v>
      </c>
      <c r="AF16" s="39" t="str">
        <f>IF(AND($B16&lt;=AF$11, $B16+$AP16-1&gt;=AF$11),"○"," ")</f>
        <v xml:space="preserve"> </v>
      </c>
      <c r="AG16" s="39" t="str">
        <f>IF(AND($B16&lt;=AG$11, $B16+$AP16-1&gt;=AG$11),"○"," ")</f>
        <v xml:space="preserve"> </v>
      </c>
      <c r="AH16" s="39" t="str">
        <f>IF(AND($B16&lt;=AH$11, $B16+$AP16-1&gt;=AH$11),"○"," ")</f>
        <v xml:space="preserve"> </v>
      </c>
      <c r="AI16" s="39" t="str">
        <f>IF(AND($B16&lt;=AI$11, $B16+$AP16-1&gt;=AI$11),"○"," ")</f>
        <v xml:space="preserve"> </v>
      </c>
      <c r="AJ16" s="39" t="str">
        <f>IF(AND($B16&lt;=AJ$11, $B16+$AP16-1&gt;=AJ$11),"○"," ")</f>
        <v xml:space="preserve"> </v>
      </c>
      <c r="AK16" s="39" t="str">
        <f>IF(AND($B16&lt;=AK$11, $B16+$AP16-1&gt;=AK$11),"○"," ")</f>
        <v xml:space="preserve"> </v>
      </c>
      <c r="AL16" s="39" t="str">
        <f>IF(AND($B16&lt;=AL$11, $B16+$AP16-1&gt;=AL$11),"○"," ")</f>
        <v xml:space="preserve"> </v>
      </c>
      <c r="AM16" s="39" t="str">
        <f>IF(AND($B16&lt;=AM$11, $B16+$AP16-1&gt;=AM$11),"○"," ")</f>
        <v xml:space="preserve"> </v>
      </c>
      <c r="AN16" s="39" t="str">
        <f>IF(AND($B16&lt;=AN$11, $B16+$AP16-1&gt;=AN$11),"○"," ")</f>
        <v xml:space="preserve"> </v>
      </c>
      <c r="AO16" s="39" t="str">
        <f>IF(AND($B16&lt;=AO$11, $B16+$AP16-1&gt;=AO$11),"○"," ")</f>
        <v xml:space="preserve"> </v>
      </c>
      <c r="AP16" s="32">
        <f t="shared" si="2"/>
        <v>1</v>
      </c>
    </row>
    <row r="17" spans="1:57" ht="40.5" customHeight="1">
      <c r="A17" s="31">
        <v>5</v>
      </c>
      <c r="B17" s="79"/>
      <c r="C17" s="38" t="s">
        <v>18</v>
      </c>
      <c r="D17" s="80"/>
      <c r="E17" s="81"/>
      <c r="F17" s="42" t="s">
        <v>19</v>
      </c>
      <c r="G17" s="76"/>
      <c r="H17" s="82"/>
      <c r="I17" s="82"/>
      <c r="J17" s="77"/>
      <c r="K17" s="83"/>
      <c r="L17" s="84"/>
      <c r="M17" s="83"/>
      <c r="N17" s="43" t="str">
        <f>IF(AND($B17&lt;=N$11, $B17+$AP17-1&gt;=N$11),"○"," ")</f>
        <v xml:space="preserve"> </v>
      </c>
      <c r="O17" s="43" t="str">
        <f>IF(AND($B17&lt;=O$11, $B17+$AP17-1&gt;=O$11),"○"," ")</f>
        <v xml:space="preserve"> </v>
      </c>
      <c r="P17" s="43" t="str">
        <f>IF(AND($B17&lt;=P$11, $B17+$AP17-1&gt;=P$11),"○"," ")</f>
        <v xml:space="preserve"> </v>
      </c>
      <c r="Q17" s="43" t="str">
        <f>IF(AND($B17&lt;=Q$11, $B17+$AP17-1&gt;=Q$11),"○"," ")</f>
        <v xml:space="preserve"> </v>
      </c>
      <c r="R17" s="43" t="str">
        <f>IF(AND($B17&lt;=R$11, $B17+$AP17-1&gt;=R$11),"○"," ")</f>
        <v xml:space="preserve"> </v>
      </c>
      <c r="S17" s="43" t="str">
        <f>IF(AND($B17&lt;=S$11, $B17+$AP17-1&gt;=S$11),"○"," ")</f>
        <v xml:space="preserve"> </v>
      </c>
      <c r="T17" s="43" t="str">
        <f>IF(AND($B17&lt;=T$11, $B17+$AP17-1&gt;=T$11),"○"," ")</f>
        <v xml:space="preserve"> </v>
      </c>
      <c r="U17" s="43" t="str">
        <f>IF(AND($B17&lt;=U$11, $B17+$AP17-1&gt;=U$11),"○"," ")</f>
        <v xml:space="preserve"> </v>
      </c>
      <c r="V17" s="43" t="str">
        <f>IF(AND($B17&lt;=V$11, $B17+$AP17-1&gt;=V$11),"○"," ")</f>
        <v xml:space="preserve"> </v>
      </c>
      <c r="W17" s="43" t="str">
        <f>IF(AND($B17&lt;=W$11, $B17+$AP17-1&gt;=W$11),"○"," ")</f>
        <v xml:space="preserve"> </v>
      </c>
      <c r="X17" s="39" t="str">
        <f>IF(AND($B17&lt;=X$11, $B17+$AP17-1&gt;=X$11),"○"," ")</f>
        <v xml:space="preserve"> </v>
      </c>
      <c r="Y17" s="39" t="str">
        <f>IF(AND($B17&lt;=Y$11, $B17+$AP17-1&gt;=Y$11),"○"," ")</f>
        <v xml:space="preserve"> </v>
      </c>
      <c r="Z17" s="39" t="str">
        <f>IF(AND($B17&lt;=Z$11, $B17+$AP17-1&gt;=Z$11),"○"," ")</f>
        <v xml:space="preserve"> </v>
      </c>
      <c r="AA17" s="39" t="str">
        <f>IF(AND($B17&lt;=AA$11, $B17+$AP17-1&gt;=AA$11),"○"," ")</f>
        <v xml:space="preserve"> </v>
      </c>
      <c r="AB17" s="39" t="str">
        <f>IF(AND($B17&lt;=AB$11, $B17+$AP17-1&gt;=AB$11),"○"," ")</f>
        <v xml:space="preserve"> </v>
      </c>
      <c r="AC17" s="39" t="str">
        <f>IF(AND($B17&lt;=AC$11, $B17+$AP17-1&gt;=AC$11),"○"," ")</f>
        <v xml:space="preserve"> </v>
      </c>
      <c r="AD17" s="39" t="str">
        <f>IF(AND($B17&lt;=AD$11, $B17+$AP17-1&gt;=AD$11),"○"," ")</f>
        <v xml:space="preserve"> </v>
      </c>
      <c r="AE17" s="39" t="str">
        <f>IF(AND($B17&lt;=AE$11, $B17+$AP17-1&gt;=AE$11),"○"," ")</f>
        <v xml:space="preserve"> </v>
      </c>
      <c r="AF17" s="39" t="str">
        <f>IF(AND($B17&lt;=AF$11, $B17+$AP17-1&gt;=AF$11),"○"," ")</f>
        <v xml:space="preserve"> </v>
      </c>
      <c r="AG17" s="39" t="str">
        <f>IF(AND($B17&lt;=AG$11, $B17+$AP17-1&gt;=AG$11),"○"," ")</f>
        <v xml:space="preserve"> </v>
      </c>
      <c r="AH17" s="39" t="str">
        <f>IF(AND($B17&lt;=AH$11, $B17+$AP17-1&gt;=AH$11),"○"," ")</f>
        <v xml:space="preserve"> </v>
      </c>
      <c r="AI17" s="39" t="str">
        <f>IF(AND($B17&lt;=AI$11, $B17+$AP17-1&gt;=AI$11),"○"," ")</f>
        <v xml:space="preserve"> </v>
      </c>
      <c r="AJ17" s="39" t="str">
        <f>IF(AND($B17&lt;=AJ$11, $B17+$AP17-1&gt;=AJ$11),"○"," ")</f>
        <v xml:space="preserve"> </v>
      </c>
      <c r="AK17" s="39" t="str">
        <f>IF(AND($B17&lt;=AK$11, $B17+$AP17-1&gt;=AK$11),"○"," ")</f>
        <v xml:space="preserve"> </v>
      </c>
      <c r="AL17" s="39" t="str">
        <f>IF(AND($B17&lt;=AL$11, $B17+$AP17-1&gt;=AL$11),"○"," ")</f>
        <v xml:space="preserve"> </v>
      </c>
      <c r="AM17" s="39" t="str">
        <f>IF(AND($B17&lt;=AM$11, $B17+$AP17-1&gt;=AM$11),"○"," ")</f>
        <v xml:space="preserve"> </v>
      </c>
      <c r="AN17" s="39" t="str">
        <f>IF(AND($B17&lt;=AN$11, $B17+$AP17-1&gt;=AN$11),"○"," ")</f>
        <v xml:space="preserve"> </v>
      </c>
      <c r="AO17" s="39" t="str">
        <f>IF(AND($B17&lt;=AO$11, $B17+$AP17-1&gt;=AO$11),"○"," ")</f>
        <v xml:space="preserve"> </v>
      </c>
      <c r="AP17" s="32">
        <f t="shared" si="2"/>
        <v>1</v>
      </c>
    </row>
    <row r="18" spans="1:57">
      <c r="A18" s="40" t="s">
        <v>85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</row>
    <row r="19" spans="1:57">
      <c r="A19" s="40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</row>
    <row r="20" spans="1:57">
      <c r="A20" s="41" t="s">
        <v>122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</row>
  </sheetData>
  <protectedRanges>
    <protectedRange password="954F" sqref="G13:J13" name="範囲1"/>
  </protectedRanges>
  <mergeCells count="28">
    <mergeCell ref="G17:J17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6:A7"/>
    <mergeCell ref="B6:E7"/>
    <mergeCell ref="F6:F7"/>
    <mergeCell ref="G6:J7"/>
    <mergeCell ref="L6:M6"/>
    <mergeCell ref="L7:M7"/>
  </mergeCells>
  <phoneticPr fontId="1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G13:J17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V2465"/>
  <sheetViews>
    <sheetView zoomScale="115" zoomScaleNormal="115" workbookViewId="0">
      <selection activeCell="AU5" sqref="AU5"/>
    </sheetView>
  </sheetViews>
  <sheetFormatPr defaultColWidth="9" defaultRowHeight="13.2"/>
  <cols>
    <col min="1" max="1" width="12.21875" style="5" customWidth="1"/>
    <col min="2" max="2" width="24.21875" style="5" customWidth="1"/>
    <col min="3" max="3" width="32.6640625" style="5" customWidth="1"/>
    <col min="4" max="4" width="33.88671875" style="5" customWidth="1"/>
    <col min="5" max="5" width="28.33203125" style="5" customWidth="1"/>
    <col min="6" max="7" width="15.33203125" style="5" customWidth="1"/>
    <col min="8" max="8" width="14.88671875" style="5" customWidth="1"/>
    <col min="9" max="9" width="25" style="5" customWidth="1"/>
    <col min="10" max="10" width="15.88671875" style="5" customWidth="1"/>
    <col min="11" max="12" width="10.21875" style="5" customWidth="1"/>
    <col min="13" max="13" width="11.21875" style="5" customWidth="1"/>
    <col min="14" max="14" width="4.21875" style="5" customWidth="1"/>
    <col min="15" max="15" width="11.109375" style="5" customWidth="1"/>
    <col min="16" max="16" width="5.109375" style="5" customWidth="1"/>
    <col min="17" max="17" width="7.21875" style="5" customWidth="1"/>
    <col min="18" max="19" width="9" style="5"/>
    <col min="20" max="20" width="9.6640625" style="1" bestFit="1" customWidth="1"/>
    <col min="21" max="28" width="9" style="1"/>
    <col min="29" max="38" width="9.6640625" style="1" bestFit="1" customWidth="1"/>
    <col min="39" max="46" width="9" style="1"/>
    <col min="47" max="62" width="9.6640625" style="1" bestFit="1" customWidth="1"/>
    <col min="63" max="16384" width="9" style="1"/>
  </cols>
  <sheetData>
    <row r="1" spans="1:48" ht="45" customHeight="1">
      <c r="A1" s="12" t="str">
        <f>IF(施設・事業所記入用【別紙２】!B4="","○○都道府県派遣職員調査総括表",施設・事業所記入用【別紙２】!B4&amp;"派遣職員調査総括表")</f>
        <v>京都府派遣職員調査総括表</v>
      </c>
      <c r="B1" s="9"/>
      <c r="C1" s="4"/>
      <c r="D1" s="9" t="s">
        <v>89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48" ht="45" customHeight="1">
      <c r="A2" s="3"/>
      <c r="B2" s="4"/>
      <c r="C2" s="4"/>
      <c r="D2" s="3"/>
      <c r="E2" s="4"/>
      <c r="F2" s="4"/>
      <c r="G2" s="4"/>
      <c r="H2" s="4"/>
      <c r="I2" s="4"/>
    </row>
    <row r="3" spans="1:48" s="6" customFormat="1" ht="45" customHeight="1">
      <c r="A3" s="66" t="s">
        <v>88</v>
      </c>
      <c r="B3" s="65" t="s">
        <v>81</v>
      </c>
      <c r="C3" s="65" t="s">
        <v>29</v>
      </c>
      <c r="D3" s="65" t="s">
        <v>30</v>
      </c>
      <c r="E3" s="65" t="s">
        <v>0</v>
      </c>
      <c r="F3" s="65" t="s">
        <v>10</v>
      </c>
      <c r="G3" s="65" t="s">
        <v>2</v>
      </c>
      <c r="H3" s="65" t="s">
        <v>20</v>
      </c>
      <c r="I3" s="65" t="s">
        <v>13</v>
      </c>
      <c r="J3" s="65" t="s">
        <v>87</v>
      </c>
      <c r="K3" s="65"/>
      <c r="L3" s="65"/>
      <c r="M3" s="65"/>
      <c r="N3" s="65"/>
      <c r="O3" s="65"/>
      <c r="P3" s="65"/>
      <c r="Q3" s="65"/>
      <c r="R3" s="67"/>
      <c r="S3" s="14" t="s">
        <v>84</v>
      </c>
      <c r="T3" s="47">
        <v>45689</v>
      </c>
      <c r="U3" s="35">
        <f>+T3+1</f>
        <v>45690</v>
      </c>
      <c r="V3" s="35">
        <f t="shared" ref="V3:AU3" si="0">+U3+1</f>
        <v>45691</v>
      </c>
      <c r="W3" s="35">
        <f t="shared" si="0"/>
        <v>45692</v>
      </c>
      <c r="X3" s="35">
        <f t="shared" si="0"/>
        <v>45693</v>
      </c>
      <c r="Y3" s="35">
        <f t="shared" si="0"/>
        <v>45694</v>
      </c>
      <c r="Z3" s="35">
        <f t="shared" si="0"/>
        <v>45695</v>
      </c>
      <c r="AA3" s="35">
        <f t="shared" si="0"/>
        <v>45696</v>
      </c>
      <c r="AB3" s="35">
        <f t="shared" si="0"/>
        <v>45697</v>
      </c>
      <c r="AC3" s="35">
        <f t="shared" si="0"/>
        <v>45698</v>
      </c>
      <c r="AD3" s="35">
        <f t="shared" si="0"/>
        <v>45699</v>
      </c>
      <c r="AE3" s="35">
        <f t="shared" si="0"/>
        <v>45700</v>
      </c>
      <c r="AF3" s="35">
        <f t="shared" si="0"/>
        <v>45701</v>
      </c>
      <c r="AG3" s="35">
        <f t="shared" si="0"/>
        <v>45702</v>
      </c>
      <c r="AH3" s="35">
        <f t="shared" si="0"/>
        <v>45703</v>
      </c>
      <c r="AI3" s="35">
        <f t="shared" si="0"/>
        <v>45704</v>
      </c>
      <c r="AJ3" s="35">
        <f t="shared" si="0"/>
        <v>45705</v>
      </c>
      <c r="AK3" s="35">
        <f t="shared" si="0"/>
        <v>45706</v>
      </c>
      <c r="AL3" s="35">
        <f t="shared" si="0"/>
        <v>45707</v>
      </c>
      <c r="AM3" s="35">
        <f t="shared" si="0"/>
        <v>45708</v>
      </c>
      <c r="AN3" s="35">
        <f t="shared" si="0"/>
        <v>45709</v>
      </c>
      <c r="AO3" s="35">
        <f t="shared" si="0"/>
        <v>45710</v>
      </c>
      <c r="AP3" s="35">
        <f t="shared" si="0"/>
        <v>45711</v>
      </c>
      <c r="AQ3" s="35">
        <f t="shared" si="0"/>
        <v>45712</v>
      </c>
      <c r="AR3" s="35">
        <f t="shared" si="0"/>
        <v>45713</v>
      </c>
      <c r="AS3" s="35">
        <f t="shared" si="0"/>
        <v>45714</v>
      </c>
      <c r="AT3" s="35">
        <f t="shared" si="0"/>
        <v>45715</v>
      </c>
      <c r="AU3" s="35">
        <f t="shared" si="0"/>
        <v>45716</v>
      </c>
      <c r="AV3" s="15"/>
    </row>
    <row r="4" spans="1:48" s="6" customFormat="1" ht="14.4">
      <c r="A4" s="65"/>
      <c r="B4" s="65"/>
      <c r="C4" s="65"/>
      <c r="D4" s="65"/>
      <c r="E4" s="65"/>
      <c r="F4" s="65"/>
      <c r="G4" s="65"/>
      <c r="H4" s="65"/>
      <c r="I4" s="65"/>
      <c r="J4" s="16" t="s">
        <v>11</v>
      </c>
      <c r="K4" s="16" t="s">
        <v>5</v>
      </c>
      <c r="L4" s="16" t="s">
        <v>24</v>
      </c>
      <c r="M4" s="67" t="s">
        <v>3</v>
      </c>
      <c r="N4" s="68"/>
      <c r="O4" s="68"/>
      <c r="P4" s="68"/>
      <c r="Q4" s="69"/>
      <c r="R4" s="17" t="s">
        <v>6</v>
      </c>
      <c r="S4" s="18"/>
      <c r="T4" s="46">
        <f>+WEEKDAY(T3)</f>
        <v>7</v>
      </c>
      <c r="U4" s="46">
        <f t="shared" ref="U4:AU4" si="1">+WEEKDAY(U3)</f>
        <v>1</v>
      </c>
      <c r="V4" s="46">
        <f t="shared" si="1"/>
        <v>2</v>
      </c>
      <c r="W4" s="46">
        <f t="shared" si="1"/>
        <v>3</v>
      </c>
      <c r="X4" s="46">
        <f t="shared" si="1"/>
        <v>4</v>
      </c>
      <c r="Y4" s="46">
        <f t="shared" si="1"/>
        <v>5</v>
      </c>
      <c r="Z4" s="46">
        <f t="shared" si="1"/>
        <v>6</v>
      </c>
      <c r="AA4" s="46">
        <f t="shared" si="1"/>
        <v>7</v>
      </c>
      <c r="AB4" s="46">
        <f t="shared" si="1"/>
        <v>1</v>
      </c>
      <c r="AC4" s="46">
        <f t="shared" si="1"/>
        <v>2</v>
      </c>
      <c r="AD4" s="46">
        <f t="shared" si="1"/>
        <v>3</v>
      </c>
      <c r="AE4" s="46">
        <f t="shared" si="1"/>
        <v>4</v>
      </c>
      <c r="AF4" s="46">
        <f t="shared" si="1"/>
        <v>5</v>
      </c>
      <c r="AG4" s="46">
        <f t="shared" si="1"/>
        <v>6</v>
      </c>
      <c r="AH4" s="46">
        <f t="shared" si="1"/>
        <v>7</v>
      </c>
      <c r="AI4" s="46">
        <f t="shared" si="1"/>
        <v>1</v>
      </c>
      <c r="AJ4" s="46">
        <f t="shared" si="1"/>
        <v>2</v>
      </c>
      <c r="AK4" s="46">
        <f t="shared" si="1"/>
        <v>3</v>
      </c>
      <c r="AL4" s="46">
        <f t="shared" si="1"/>
        <v>4</v>
      </c>
      <c r="AM4" s="46">
        <f t="shared" si="1"/>
        <v>5</v>
      </c>
      <c r="AN4" s="46">
        <f t="shared" si="1"/>
        <v>6</v>
      </c>
      <c r="AO4" s="46">
        <f t="shared" si="1"/>
        <v>7</v>
      </c>
      <c r="AP4" s="46">
        <f t="shared" si="1"/>
        <v>1</v>
      </c>
      <c r="AQ4" s="46">
        <f t="shared" si="1"/>
        <v>2</v>
      </c>
      <c r="AR4" s="46">
        <f t="shared" si="1"/>
        <v>3</v>
      </c>
      <c r="AS4" s="46">
        <f t="shared" si="1"/>
        <v>4</v>
      </c>
      <c r="AT4" s="46">
        <f t="shared" si="1"/>
        <v>5</v>
      </c>
      <c r="AU4" s="46">
        <f t="shared" si="1"/>
        <v>6</v>
      </c>
      <c r="AV4" s="15"/>
    </row>
    <row r="5" spans="1:48" s="11" customFormat="1">
      <c r="A5" s="19" t="str">
        <f>施設・事業所記入用【別紙２】!$B$4</f>
        <v>京都府</v>
      </c>
      <c r="B5" s="19" t="str">
        <f>施設・事業所記入用【別紙２】!$G$4</f>
        <v>京都府障害者支援課</v>
      </c>
      <c r="C5" s="19" t="str">
        <f>施設・事業所記入用【別紙２】!$B$6</f>
        <v>障害者支援施設</v>
      </c>
      <c r="D5" s="19" t="str">
        <f>施設・事業所記入用【別紙２】!$G$6</f>
        <v>福祉サービス係</v>
      </c>
      <c r="E5" s="19" t="str">
        <f>施設・事業所記入用【別紙２】!$G$8</f>
        <v>京都府京都市上京区○○</v>
      </c>
      <c r="F5" s="19" t="str">
        <f>施設・事業所記入用【別紙２】!$L$5</f>
        <v>075-414-4671</v>
      </c>
      <c r="G5" s="19">
        <f>施設・事業所記入用【別紙２】!$L$6</f>
        <v>0</v>
      </c>
      <c r="H5" s="19" t="str">
        <f>施設・事業所記入用【別紙２】!$L$7</f>
        <v>○○@pref.kyoto.lg.jp</v>
      </c>
      <c r="I5" s="19" t="str">
        <f>施設・事業所記入用【別紙２】!$B$8</f>
        <v>テスト（テスト）</v>
      </c>
      <c r="J5" s="19" t="str">
        <f>施設・事業所記入用【別紙２】!$G$13</f>
        <v>社会福祉士・精神保健福祉士</v>
      </c>
      <c r="K5" s="19" t="str">
        <f>施設・事業所記入用【別紙２】!$K$13</f>
        <v>男</v>
      </c>
      <c r="L5" s="20">
        <f>施設・事業所記入用【別紙２】!$L$13</f>
        <v>35</v>
      </c>
      <c r="M5" s="21">
        <f>施設・事業所記入用【別紙２】!$B$13</f>
        <v>45689</v>
      </c>
      <c r="N5" s="22" t="s">
        <v>21</v>
      </c>
      <c r="O5" s="23">
        <f>施設・事業所記入用【別紙２】!$D$13</f>
        <v>45698</v>
      </c>
      <c r="P5" s="24">
        <f>施設・事業所記入用【別紙２】!$E$13</f>
        <v>5</v>
      </c>
      <c r="Q5" s="25" t="s">
        <v>22</v>
      </c>
      <c r="R5" s="20" t="str">
        <f>施設・事業所記入用【別紙２】!$M$13</f>
        <v>知的</v>
      </c>
      <c r="S5" s="26" t="b">
        <f>+O5-M5+1=P5</f>
        <v>0</v>
      </c>
      <c r="T5" s="27" t="str">
        <f>IF(M5=T$3,"○","　")</f>
        <v>○</v>
      </c>
      <c r="U5" s="27" t="str">
        <f>IF(AND($M5&lt;=U$3, $M5+$AV5-1&gt;=U$3),"○"," ")</f>
        <v>○</v>
      </c>
      <c r="V5" s="27" t="str">
        <f>IF(AND($M5&lt;=V$3, $M5+$AV5-1&gt;=V$3),"○"," ")</f>
        <v>○</v>
      </c>
      <c r="W5" s="27" t="str">
        <f>IF(AND($M5&lt;=W$3, $M5+$AV5-1&gt;=W$3),"○"," ")</f>
        <v>○</v>
      </c>
      <c r="X5" s="27" t="str">
        <f>IF(AND($M5&lt;=X$3, $M5+$AV5-1&gt;=X$3),"○"," ")</f>
        <v>○</v>
      </c>
      <c r="Y5" s="27" t="str">
        <f>IF(AND($M5&lt;=Y$3, $M5+$AV5-1&gt;=Y$3),"○"," ")</f>
        <v>○</v>
      </c>
      <c r="Z5" s="27" t="str">
        <f>IF(AND($M5&lt;=Z$3, $M5+$AV5-1&gt;=Z$3),"○"," ")</f>
        <v>○</v>
      </c>
      <c r="AA5" s="27" t="str">
        <f>IF(AND($M5&lt;=AA$3, $M5+$AV5-1&gt;=AA$3),"○"," ")</f>
        <v>○</v>
      </c>
      <c r="AB5" s="27" t="str">
        <f>IF(AND($M5&lt;=AB$3, $M5+$AV5-1&gt;=AB$3),"○"," ")</f>
        <v>○</v>
      </c>
      <c r="AC5" s="27" t="str">
        <f>IF(AND($M5&lt;=AC$3, $M5+$AV5-1&gt;=AC$3),"○"," ")</f>
        <v>○</v>
      </c>
      <c r="AD5" s="27" t="str">
        <f>IF(AND($M5&lt;=AD$3, $M5+$AV5-1&gt;=AD$3),"○"," ")</f>
        <v xml:space="preserve"> </v>
      </c>
      <c r="AE5" s="27" t="str">
        <f>IF(AND($M5&lt;=AE$3, $M5+$AV5-1&gt;=AE$3),"○"," ")</f>
        <v xml:space="preserve"> </v>
      </c>
      <c r="AF5" s="27" t="str">
        <f>IF(AND($M5&lt;=AF$3, $M5+$AV5-1&gt;=AF$3),"○"," ")</f>
        <v xml:space="preserve"> </v>
      </c>
      <c r="AG5" s="27" t="str">
        <f>IF(AND($M5&lt;=AG$3, $M5+$AV5-1&gt;=AG$3),"○"," ")</f>
        <v xml:space="preserve"> </v>
      </c>
      <c r="AH5" s="27" t="str">
        <f>IF(AND($M5&lt;=AH$3, $M5+$AV5-1&gt;=AH$3),"○"," ")</f>
        <v xml:space="preserve"> </v>
      </c>
      <c r="AI5" s="27" t="str">
        <f>IF(AND($M5&lt;=AI$3, $M5+$AV5-1&gt;=AI$3),"○"," ")</f>
        <v xml:space="preserve"> </v>
      </c>
      <c r="AJ5" s="27" t="str">
        <f>IF(AND($M5&lt;=AJ$3, $M5+$AV5-1&gt;=AJ$3),"○"," ")</f>
        <v xml:space="preserve"> </v>
      </c>
      <c r="AK5" s="27" t="str">
        <f>IF(AND($M5&lt;=AK$3, $M5+$AV5-1&gt;=AK$3),"○"," ")</f>
        <v xml:space="preserve"> </v>
      </c>
      <c r="AL5" s="27" t="str">
        <f>IF(AND($M5&lt;=AL$3, $M5+$AV5-1&gt;=AL$3),"○"," ")</f>
        <v xml:space="preserve"> </v>
      </c>
      <c r="AM5" s="27" t="str">
        <f>IF(AND($M5&lt;=AM$3, $M5+$AV5-1&gt;=AM$3),"○"," ")</f>
        <v xml:space="preserve"> </v>
      </c>
      <c r="AN5" s="27" t="str">
        <f>IF(AND($M5&lt;=AN$3, $M5+$AV5-1&gt;=AN$3),"○"," ")</f>
        <v xml:space="preserve"> </v>
      </c>
      <c r="AO5" s="27" t="str">
        <f>IF(AND($M5&lt;=AO$3, $M5+$AV5-1&gt;=AO$3),"○"," ")</f>
        <v xml:space="preserve"> </v>
      </c>
      <c r="AP5" s="27" t="str">
        <f>IF(AND($M5&lt;=AP$3, $M5+$AV5-1&gt;=AP$3),"○"," ")</f>
        <v xml:space="preserve"> </v>
      </c>
      <c r="AQ5" s="27" t="str">
        <f>IF(AND($M5&lt;=AQ$3, $M5+$AV5-1&gt;=AQ$3),"○"," ")</f>
        <v xml:space="preserve"> </v>
      </c>
      <c r="AR5" s="27" t="str">
        <f>IF(AND($M5&lt;=AR$3, $M5+$AV5-1&gt;=AR$3),"○"," ")</f>
        <v xml:space="preserve"> </v>
      </c>
      <c r="AS5" s="27" t="str">
        <f>IF(AND($M5&lt;=AS$3, $M5+$AV5-1&gt;=AS$3),"○"," ")</f>
        <v xml:space="preserve"> </v>
      </c>
      <c r="AT5" s="27" t="str">
        <f>IF(AND($M5&lt;=AT$3, $M5+$AV5-1&gt;=AT$3),"○"," ")</f>
        <v xml:space="preserve"> </v>
      </c>
      <c r="AU5" s="27" t="str">
        <f>IF(AND($M5&lt;=AU$3, $M5+$AV5-1&gt;=AU$3),"○"," ")</f>
        <v xml:space="preserve"> </v>
      </c>
      <c r="AV5" s="28">
        <f>施設・事業所記入用【別紙２】!D13-施設・事業所記入用【別紙２】!B13+1</f>
        <v>10</v>
      </c>
    </row>
    <row r="6" spans="1:48">
      <c r="A6" s="19" t="str">
        <f>施設・事業所記入用【別紙２】!$B$4</f>
        <v>京都府</v>
      </c>
      <c r="B6" s="19" t="str">
        <f>施設・事業所記入用【別紙２】!$G$4</f>
        <v>京都府障害者支援課</v>
      </c>
      <c r="C6" s="19" t="str">
        <f>施設・事業所記入用【別紙２】!$B$6</f>
        <v>障害者支援施設</v>
      </c>
      <c r="D6" s="19" t="str">
        <f>施設・事業所記入用【別紙２】!$G$6</f>
        <v>福祉サービス係</v>
      </c>
      <c r="E6" s="19" t="str">
        <f>施設・事業所記入用【別紙２】!$G$8</f>
        <v>京都府京都市上京区○○</v>
      </c>
      <c r="F6" s="19" t="str">
        <f>施設・事業所記入用【別紙２】!$L$5</f>
        <v>075-414-4671</v>
      </c>
      <c r="G6" s="19">
        <f>施設・事業所記入用【別紙２】!$L$6</f>
        <v>0</v>
      </c>
      <c r="H6" s="19" t="str">
        <f>施設・事業所記入用【別紙２】!$L$7</f>
        <v>○○@pref.kyoto.lg.jp</v>
      </c>
      <c r="I6" s="19" t="str">
        <f>施設・事業所記入用【別紙２】!$B$8</f>
        <v>テスト（テスト）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2">+O6-M6+1=P6</f>
        <v>0</v>
      </c>
      <c r="T6" s="27" t="str">
        <f>IF(M6=T$3,"○","　")</f>
        <v>　</v>
      </c>
      <c r="U6" s="27" t="str">
        <f>IF(AND($M6&lt;=U$3, $M6+$AV6-1&gt;=U$3),"○"," ")</f>
        <v xml:space="preserve"> </v>
      </c>
      <c r="V6" s="27" t="str">
        <f>IF(AND($M6&lt;=V$3, $M6+$AV6-1&gt;=V$3),"○"," ")</f>
        <v xml:space="preserve"> </v>
      </c>
      <c r="W6" s="27" t="str">
        <f>IF(AND($M6&lt;=W$3, $M6+$AV6-1&gt;=W$3),"○"," ")</f>
        <v xml:space="preserve"> </v>
      </c>
      <c r="X6" s="27" t="str">
        <f>IF(AND($M6&lt;=X$3, $M6+$AV6-1&gt;=X$3),"○"," ")</f>
        <v xml:space="preserve"> </v>
      </c>
      <c r="Y6" s="27" t="str">
        <f>IF(AND($M6&lt;=Y$3, $M6+$AV6-1&gt;=Y$3),"○"," ")</f>
        <v xml:space="preserve"> </v>
      </c>
      <c r="Z6" s="27" t="str">
        <f>IF(AND($M6&lt;=Z$3, $M6+$AV6-1&gt;=Z$3),"○"," ")</f>
        <v xml:space="preserve"> </v>
      </c>
      <c r="AA6" s="27" t="str">
        <f>IF(AND($M6&lt;=AA$3, $M6+$AV6-1&gt;=AA$3),"○"," ")</f>
        <v xml:space="preserve"> </v>
      </c>
      <c r="AB6" s="27" t="str">
        <f>IF(AND($M6&lt;=AB$3, $M6+$AV6-1&gt;=AB$3),"○"," ")</f>
        <v xml:space="preserve"> </v>
      </c>
      <c r="AC6" s="27" t="str">
        <f>IF(AND($M6&lt;=AC$3, $M6+$AV6-1&gt;=AC$3),"○"," ")</f>
        <v xml:space="preserve"> </v>
      </c>
      <c r="AD6" s="27" t="str">
        <f>IF(AND($M6&lt;=AD$3, $M6+$AV6-1&gt;=AD$3),"○"," ")</f>
        <v xml:space="preserve"> </v>
      </c>
      <c r="AE6" s="27" t="str">
        <f>IF(AND($M6&lt;=AE$3, $M6+$AV6-1&gt;=AE$3),"○"," ")</f>
        <v xml:space="preserve"> </v>
      </c>
      <c r="AF6" s="27" t="str">
        <f>IF(AND($M6&lt;=AF$3, $M6+$AV6-1&gt;=AF$3),"○"," ")</f>
        <v xml:space="preserve"> </v>
      </c>
      <c r="AG6" s="27" t="str">
        <f>IF(AND($M6&lt;=AG$3, $M6+$AV6-1&gt;=AG$3),"○"," ")</f>
        <v xml:space="preserve"> </v>
      </c>
      <c r="AH6" s="27" t="str">
        <f>IF(AND($M6&lt;=AH$3, $M6+$AV6-1&gt;=AH$3),"○"," ")</f>
        <v xml:space="preserve"> </v>
      </c>
      <c r="AI6" s="27" t="str">
        <f>IF(AND($M6&lt;=AI$3, $M6+$AV6-1&gt;=AI$3),"○"," ")</f>
        <v xml:space="preserve"> </v>
      </c>
      <c r="AJ6" s="27" t="str">
        <f>IF(AND($M6&lt;=AJ$3, $M6+$AV6-1&gt;=AJ$3),"○"," ")</f>
        <v xml:space="preserve"> </v>
      </c>
      <c r="AK6" s="27" t="str">
        <f>IF(AND($M6&lt;=AK$3, $M6+$AV6-1&gt;=AK$3),"○"," ")</f>
        <v xml:space="preserve"> </v>
      </c>
      <c r="AL6" s="27" t="str">
        <f>IF(AND($M6&lt;=AL$3, $M6+$AV6-1&gt;=AL$3),"○"," ")</f>
        <v xml:space="preserve"> </v>
      </c>
      <c r="AM6" s="27" t="str">
        <f>IF(AND($M6&lt;=AM$3, $M6+$AV6-1&gt;=AM$3),"○"," ")</f>
        <v xml:space="preserve"> </v>
      </c>
      <c r="AN6" s="27" t="str">
        <f>IF(AND($M6&lt;=AN$3, $M6+$AV6-1&gt;=AN$3),"○"," ")</f>
        <v xml:space="preserve"> </v>
      </c>
      <c r="AO6" s="27" t="str">
        <f>IF(AND($M6&lt;=AO$3, $M6+$AV6-1&gt;=AO$3),"○"," ")</f>
        <v xml:space="preserve"> </v>
      </c>
      <c r="AP6" s="27" t="str">
        <f>IF(AND($M6&lt;=AP$3, $M6+$AV6-1&gt;=AP$3),"○"," ")</f>
        <v xml:space="preserve"> </v>
      </c>
      <c r="AQ6" s="27" t="str">
        <f>IF(AND($M6&lt;=AQ$3, $M6+$AV6-1&gt;=AQ$3),"○"," ")</f>
        <v xml:space="preserve"> </v>
      </c>
      <c r="AR6" s="27" t="str">
        <f>IF(AND($M6&lt;=AR$3, $M6+$AV6-1&gt;=AR$3),"○"," ")</f>
        <v xml:space="preserve"> </v>
      </c>
      <c r="AS6" s="27" t="str">
        <f>IF(AND($M6&lt;=AS$3, $M6+$AV6-1&gt;=AS$3),"○"," ")</f>
        <v xml:space="preserve"> </v>
      </c>
      <c r="AT6" s="27" t="str">
        <f>IF(AND($M6&lt;=AT$3, $M6+$AV6-1&gt;=AT$3),"○"," ")</f>
        <v xml:space="preserve"> </v>
      </c>
      <c r="AU6" s="27" t="str">
        <f>IF(AND($M6&lt;=AU$3, $M6+$AV6-1&gt;=AU$3),"○"," ")</f>
        <v xml:space="preserve"> </v>
      </c>
      <c r="AV6" s="28">
        <f>施設・事業所記入用【別紙２】!D14-施設・事業所記入用【別紙２】!B14+1</f>
        <v>1</v>
      </c>
    </row>
    <row r="7" spans="1:48">
      <c r="A7" s="19" t="str">
        <f>施設・事業所記入用【別紙２】!$B$4</f>
        <v>京都府</v>
      </c>
      <c r="B7" s="19" t="str">
        <f>施設・事業所記入用【別紙２】!$G$4</f>
        <v>京都府障害者支援課</v>
      </c>
      <c r="C7" s="19" t="str">
        <f>施設・事業所記入用【別紙２】!$B$6</f>
        <v>障害者支援施設</v>
      </c>
      <c r="D7" s="19" t="str">
        <f>施設・事業所記入用【別紙２】!$G$6</f>
        <v>福祉サービス係</v>
      </c>
      <c r="E7" s="19" t="str">
        <f>施設・事業所記入用【別紙２】!$G$8</f>
        <v>京都府京都市上京区○○</v>
      </c>
      <c r="F7" s="19" t="str">
        <f>施設・事業所記入用【別紙２】!$L$5</f>
        <v>075-414-4671</v>
      </c>
      <c r="G7" s="19">
        <f>施設・事業所記入用【別紙２】!$L$6</f>
        <v>0</v>
      </c>
      <c r="H7" s="19" t="str">
        <f>施設・事業所記入用【別紙２】!$L$7</f>
        <v>○○@pref.kyoto.lg.jp</v>
      </c>
      <c r="I7" s="19" t="str">
        <f>施設・事業所記入用【別紙２】!$B$8</f>
        <v>テスト（テスト）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2"/>
        <v>0</v>
      </c>
      <c r="T7" s="27" t="str">
        <f>IF(M7=T$3,"○","　")</f>
        <v>　</v>
      </c>
      <c r="U7" s="27" t="str">
        <f>IF(AND($M7&lt;=U$3, $M7+$AV7-1&gt;=U$3),"○"," ")</f>
        <v xml:space="preserve"> </v>
      </c>
      <c r="V7" s="27" t="str">
        <f>IF(AND($M7&lt;=V$3, $M7+$AV7-1&gt;=V$3),"○"," ")</f>
        <v xml:space="preserve"> </v>
      </c>
      <c r="W7" s="27" t="str">
        <f>IF(AND($M7&lt;=W$3, $M7+$AV7-1&gt;=W$3),"○"," ")</f>
        <v xml:space="preserve"> </v>
      </c>
      <c r="X7" s="27" t="str">
        <f>IF(AND($M7&lt;=X$3, $M7+$AV7-1&gt;=X$3),"○"," ")</f>
        <v xml:space="preserve"> </v>
      </c>
      <c r="Y7" s="27" t="str">
        <f>IF(AND($M7&lt;=Y$3, $M7+$AV7-1&gt;=Y$3),"○"," ")</f>
        <v xml:space="preserve"> </v>
      </c>
      <c r="Z7" s="27" t="str">
        <f>IF(AND($M7&lt;=Z$3, $M7+$AV7-1&gt;=Z$3),"○"," ")</f>
        <v xml:space="preserve"> </v>
      </c>
      <c r="AA7" s="27" t="str">
        <f>IF(AND($M7&lt;=AA$3, $M7+$AV7-1&gt;=AA$3),"○"," ")</f>
        <v xml:space="preserve"> </v>
      </c>
      <c r="AB7" s="27" t="str">
        <f>IF(AND($M7&lt;=AB$3, $M7+$AV7-1&gt;=AB$3),"○"," ")</f>
        <v xml:space="preserve"> </v>
      </c>
      <c r="AC7" s="27" t="str">
        <f>IF(AND($M7&lt;=AC$3, $M7+$AV7-1&gt;=AC$3),"○"," ")</f>
        <v xml:space="preserve"> </v>
      </c>
      <c r="AD7" s="27" t="str">
        <f>IF(AND($M7&lt;=AD$3, $M7+$AV7-1&gt;=AD$3),"○"," ")</f>
        <v xml:space="preserve"> </v>
      </c>
      <c r="AE7" s="27" t="str">
        <f>IF(AND($M7&lt;=AE$3, $M7+$AV7-1&gt;=AE$3),"○"," ")</f>
        <v xml:space="preserve"> </v>
      </c>
      <c r="AF7" s="27" t="str">
        <f>IF(AND($M7&lt;=AF$3, $M7+$AV7-1&gt;=AF$3),"○"," ")</f>
        <v xml:space="preserve"> </v>
      </c>
      <c r="AG7" s="27" t="str">
        <f>IF(AND($M7&lt;=AG$3, $M7+$AV7-1&gt;=AG$3),"○"," ")</f>
        <v xml:space="preserve"> </v>
      </c>
      <c r="AH7" s="27" t="str">
        <f>IF(AND($M7&lt;=AH$3, $M7+$AV7-1&gt;=AH$3),"○"," ")</f>
        <v xml:space="preserve"> </v>
      </c>
      <c r="AI7" s="27" t="str">
        <f>IF(AND($M7&lt;=AI$3, $M7+$AV7-1&gt;=AI$3),"○"," ")</f>
        <v xml:space="preserve"> </v>
      </c>
      <c r="AJ7" s="27" t="str">
        <f>IF(AND($M7&lt;=AJ$3, $M7+$AV7-1&gt;=AJ$3),"○"," ")</f>
        <v xml:space="preserve"> </v>
      </c>
      <c r="AK7" s="27" t="str">
        <f>IF(AND($M7&lt;=AK$3, $M7+$AV7-1&gt;=AK$3),"○"," ")</f>
        <v xml:space="preserve"> </v>
      </c>
      <c r="AL7" s="27" t="str">
        <f>IF(AND($M7&lt;=AL$3, $M7+$AV7-1&gt;=AL$3),"○"," ")</f>
        <v xml:space="preserve"> </v>
      </c>
      <c r="AM7" s="27" t="str">
        <f>IF(AND($M7&lt;=AM$3, $M7+$AV7-1&gt;=AM$3),"○"," ")</f>
        <v xml:space="preserve"> </v>
      </c>
      <c r="AN7" s="27" t="str">
        <f>IF(AND($M7&lt;=AN$3, $M7+$AV7-1&gt;=AN$3),"○"," ")</f>
        <v xml:space="preserve"> </v>
      </c>
      <c r="AO7" s="27" t="str">
        <f>IF(AND($M7&lt;=AO$3, $M7+$AV7-1&gt;=AO$3),"○"," ")</f>
        <v xml:space="preserve"> </v>
      </c>
      <c r="AP7" s="27" t="str">
        <f>IF(AND($M7&lt;=AP$3, $M7+$AV7-1&gt;=AP$3),"○"," ")</f>
        <v xml:space="preserve"> </v>
      </c>
      <c r="AQ7" s="27" t="str">
        <f>IF(AND($M7&lt;=AQ$3, $M7+$AV7-1&gt;=AQ$3),"○"," ")</f>
        <v xml:space="preserve"> </v>
      </c>
      <c r="AR7" s="27" t="str">
        <f>IF(AND($M7&lt;=AR$3, $M7+$AV7-1&gt;=AR$3),"○"," ")</f>
        <v xml:space="preserve"> </v>
      </c>
      <c r="AS7" s="27" t="str">
        <f>IF(AND($M7&lt;=AS$3, $M7+$AV7-1&gt;=AS$3),"○"," ")</f>
        <v xml:space="preserve"> </v>
      </c>
      <c r="AT7" s="27" t="str">
        <f>IF(AND($M7&lt;=AT$3, $M7+$AV7-1&gt;=AT$3),"○"," ")</f>
        <v xml:space="preserve"> </v>
      </c>
      <c r="AU7" s="27" t="str">
        <f>IF(AND($M7&lt;=AU$3, $M7+$AV7-1&gt;=AU$3),"○"," ")</f>
        <v xml:space="preserve"> </v>
      </c>
      <c r="AV7" s="28">
        <f>施設・事業所記入用【別紙２】!D15-施設・事業所記入用【別紙２】!B15+1</f>
        <v>1</v>
      </c>
    </row>
    <row r="8" spans="1:48">
      <c r="A8" s="19" t="str">
        <f>施設・事業所記入用【別紙２】!$B$4</f>
        <v>京都府</v>
      </c>
      <c r="B8" s="19" t="str">
        <f>施設・事業所記入用【別紙２】!$G$4</f>
        <v>京都府障害者支援課</v>
      </c>
      <c r="C8" s="19" t="str">
        <f>施設・事業所記入用【別紙２】!$B$6</f>
        <v>障害者支援施設</v>
      </c>
      <c r="D8" s="19" t="str">
        <f>施設・事業所記入用【別紙２】!$G$6</f>
        <v>福祉サービス係</v>
      </c>
      <c r="E8" s="19" t="str">
        <f>施設・事業所記入用【別紙２】!$G$8</f>
        <v>京都府京都市上京区○○</v>
      </c>
      <c r="F8" s="19" t="str">
        <f>施設・事業所記入用【別紙２】!$L$5</f>
        <v>075-414-4671</v>
      </c>
      <c r="G8" s="19">
        <f>施設・事業所記入用【別紙２】!$L$6</f>
        <v>0</v>
      </c>
      <c r="H8" s="19" t="str">
        <f>施設・事業所記入用【別紙２】!$L$7</f>
        <v>○○@pref.kyoto.lg.jp</v>
      </c>
      <c r="I8" s="19" t="str">
        <f>施設・事業所記入用【別紙２】!$B$8</f>
        <v>テスト（テスト）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2"/>
        <v>0</v>
      </c>
      <c r="T8" s="27" t="str">
        <f>IF(M8=T$3,"○","　")</f>
        <v>　</v>
      </c>
      <c r="U8" s="27" t="str">
        <f>IF(AND($M8&lt;=U$3, $M8+$AV8-1&gt;=U$3),"○"," ")</f>
        <v xml:space="preserve"> </v>
      </c>
      <c r="V8" s="27" t="str">
        <f>IF(AND($M8&lt;=V$3, $M8+$AV8-1&gt;=V$3),"○"," ")</f>
        <v xml:space="preserve"> </v>
      </c>
      <c r="W8" s="27" t="str">
        <f>IF(AND($M8&lt;=W$3, $M8+$AV8-1&gt;=W$3),"○"," ")</f>
        <v xml:space="preserve"> </v>
      </c>
      <c r="X8" s="27" t="str">
        <f>IF(AND($M8&lt;=X$3, $M8+$AV8-1&gt;=X$3),"○"," ")</f>
        <v xml:space="preserve"> </v>
      </c>
      <c r="Y8" s="27" t="str">
        <f>IF(AND($M8&lt;=Y$3, $M8+$AV8-1&gt;=Y$3),"○"," ")</f>
        <v xml:space="preserve"> </v>
      </c>
      <c r="Z8" s="27" t="str">
        <f>IF(AND($M8&lt;=Z$3, $M8+$AV8-1&gt;=Z$3),"○"," ")</f>
        <v xml:space="preserve"> </v>
      </c>
      <c r="AA8" s="27" t="str">
        <f>IF(AND($M8&lt;=AA$3, $M8+$AV8-1&gt;=AA$3),"○"," ")</f>
        <v xml:space="preserve"> </v>
      </c>
      <c r="AB8" s="27" t="str">
        <f>IF(AND($M8&lt;=AB$3, $M8+$AV8-1&gt;=AB$3),"○"," ")</f>
        <v xml:space="preserve"> </v>
      </c>
      <c r="AC8" s="27" t="str">
        <f>IF(AND($M8&lt;=AC$3, $M8+$AV8-1&gt;=AC$3),"○"," ")</f>
        <v xml:space="preserve"> </v>
      </c>
      <c r="AD8" s="27" t="str">
        <f>IF(AND($M8&lt;=AD$3, $M8+$AV8-1&gt;=AD$3),"○"," ")</f>
        <v xml:space="preserve"> </v>
      </c>
      <c r="AE8" s="27" t="str">
        <f>IF(AND($M8&lt;=AE$3, $M8+$AV8-1&gt;=AE$3),"○"," ")</f>
        <v xml:space="preserve"> </v>
      </c>
      <c r="AF8" s="27" t="str">
        <f>IF(AND($M8&lt;=AF$3, $M8+$AV8-1&gt;=AF$3),"○"," ")</f>
        <v xml:space="preserve"> </v>
      </c>
      <c r="AG8" s="27" t="str">
        <f>IF(AND($M8&lt;=AG$3, $M8+$AV8-1&gt;=AG$3),"○"," ")</f>
        <v xml:space="preserve"> </v>
      </c>
      <c r="AH8" s="27" t="str">
        <f>IF(AND($M8&lt;=AH$3, $M8+$AV8-1&gt;=AH$3),"○"," ")</f>
        <v xml:space="preserve"> </v>
      </c>
      <c r="AI8" s="27" t="str">
        <f>IF(AND($M8&lt;=AI$3, $M8+$AV8-1&gt;=AI$3),"○"," ")</f>
        <v xml:space="preserve"> </v>
      </c>
      <c r="AJ8" s="27" t="str">
        <f>IF(AND($M8&lt;=AJ$3, $M8+$AV8-1&gt;=AJ$3),"○"," ")</f>
        <v xml:space="preserve"> </v>
      </c>
      <c r="AK8" s="27" t="str">
        <f>IF(AND($M8&lt;=AK$3, $M8+$AV8-1&gt;=AK$3),"○"," ")</f>
        <v xml:space="preserve"> </v>
      </c>
      <c r="AL8" s="27" t="str">
        <f>IF(AND($M8&lt;=AL$3, $M8+$AV8-1&gt;=AL$3),"○"," ")</f>
        <v xml:space="preserve"> </v>
      </c>
      <c r="AM8" s="27" t="str">
        <f>IF(AND($M8&lt;=AM$3, $M8+$AV8-1&gt;=AM$3),"○"," ")</f>
        <v xml:space="preserve"> </v>
      </c>
      <c r="AN8" s="27" t="str">
        <f>IF(AND($M8&lt;=AN$3, $M8+$AV8-1&gt;=AN$3),"○"," ")</f>
        <v xml:space="preserve"> </v>
      </c>
      <c r="AO8" s="27" t="str">
        <f>IF(AND($M8&lt;=AO$3, $M8+$AV8-1&gt;=AO$3),"○"," ")</f>
        <v xml:space="preserve"> </v>
      </c>
      <c r="AP8" s="27" t="str">
        <f>IF(AND($M8&lt;=AP$3, $M8+$AV8-1&gt;=AP$3),"○"," ")</f>
        <v xml:space="preserve"> </v>
      </c>
      <c r="AQ8" s="27" t="str">
        <f>IF(AND($M8&lt;=AQ$3, $M8+$AV8-1&gt;=AQ$3),"○"," ")</f>
        <v xml:space="preserve"> </v>
      </c>
      <c r="AR8" s="27" t="str">
        <f>IF(AND($M8&lt;=AR$3, $M8+$AV8-1&gt;=AR$3),"○"," ")</f>
        <v xml:space="preserve"> </v>
      </c>
      <c r="AS8" s="27" t="str">
        <f>IF(AND($M8&lt;=AS$3, $M8+$AV8-1&gt;=AS$3),"○"," ")</f>
        <v xml:space="preserve"> </v>
      </c>
      <c r="AT8" s="27" t="str">
        <f>IF(AND($M8&lt;=AT$3, $M8+$AV8-1&gt;=AT$3),"○"," ")</f>
        <v xml:space="preserve"> </v>
      </c>
      <c r="AU8" s="27" t="str">
        <f>IF(AND($M8&lt;=AU$3, $M8+$AV8-1&gt;=AU$3),"○"," ")</f>
        <v xml:space="preserve"> </v>
      </c>
      <c r="AV8" s="28">
        <f>施設・事業所記入用【別紙２】!D16-施設・事業所記入用【別紙２】!B16+1</f>
        <v>1</v>
      </c>
    </row>
    <row r="9" spans="1:48">
      <c r="A9" s="19" t="str">
        <f>施設・事業所記入用【別紙２】!$B$4</f>
        <v>京都府</v>
      </c>
      <c r="B9" s="19" t="str">
        <f>施設・事業所記入用【別紙２】!$G$4</f>
        <v>京都府障害者支援課</v>
      </c>
      <c r="C9" s="19" t="str">
        <f>施設・事業所記入用【別紙２】!$B$6</f>
        <v>障害者支援施設</v>
      </c>
      <c r="D9" s="19" t="str">
        <f>施設・事業所記入用【別紙２】!$G$6</f>
        <v>福祉サービス係</v>
      </c>
      <c r="E9" s="19" t="str">
        <f>施設・事業所記入用【別紙２】!$G$8</f>
        <v>京都府京都市上京区○○</v>
      </c>
      <c r="F9" s="19" t="str">
        <f>施設・事業所記入用【別紙２】!$L$5</f>
        <v>075-414-4671</v>
      </c>
      <c r="G9" s="19">
        <f>施設・事業所記入用【別紙２】!$L$6</f>
        <v>0</v>
      </c>
      <c r="H9" s="19" t="str">
        <f>施設・事業所記入用【別紙２】!$L$7</f>
        <v>○○@pref.kyoto.lg.jp</v>
      </c>
      <c r="I9" s="19" t="str">
        <f>施設・事業所記入用【別紙２】!$B$8</f>
        <v>テスト（テスト）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2"/>
        <v>0</v>
      </c>
      <c r="T9" s="27" t="str">
        <f>IF(M9=T$3,"○","　")</f>
        <v>　</v>
      </c>
      <c r="U9" s="27" t="str">
        <f>IF(AND($M9&lt;=U$3, $M9+$AV9-1&gt;=U$3),"○"," ")</f>
        <v xml:space="preserve"> </v>
      </c>
      <c r="V9" s="27" t="str">
        <f>IF(AND($M9&lt;=V$3, $M9+$AV9-1&gt;=V$3),"○"," ")</f>
        <v xml:space="preserve"> </v>
      </c>
      <c r="W9" s="27" t="str">
        <f>IF(AND($M9&lt;=W$3, $M9+$AV9-1&gt;=W$3),"○"," ")</f>
        <v xml:space="preserve"> </v>
      </c>
      <c r="X9" s="27" t="str">
        <f>IF(AND($M9&lt;=X$3, $M9+$AV9-1&gt;=X$3),"○"," ")</f>
        <v xml:space="preserve"> </v>
      </c>
      <c r="Y9" s="27" t="str">
        <f>IF(AND($M9&lt;=Y$3, $M9+$AV9-1&gt;=Y$3),"○"," ")</f>
        <v xml:space="preserve"> </v>
      </c>
      <c r="Z9" s="27" t="str">
        <f>IF(AND($M9&lt;=Z$3, $M9+$AV9-1&gt;=Z$3),"○"," ")</f>
        <v xml:space="preserve"> </v>
      </c>
      <c r="AA9" s="27" t="str">
        <f>IF(AND($M9&lt;=AA$3, $M9+$AV9-1&gt;=AA$3),"○"," ")</f>
        <v xml:space="preserve"> </v>
      </c>
      <c r="AB9" s="27" t="str">
        <f>IF(AND($M9&lt;=AB$3, $M9+$AV9-1&gt;=AB$3),"○"," ")</f>
        <v xml:space="preserve"> </v>
      </c>
      <c r="AC9" s="27" t="str">
        <f>IF(AND($M9&lt;=AC$3, $M9+$AV9-1&gt;=AC$3),"○"," ")</f>
        <v xml:space="preserve"> </v>
      </c>
      <c r="AD9" s="27" t="str">
        <f>IF(AND($M9&lt;=AD$3, $M9+$AV9-1&gt;=AD$3),"○"," ")</f>
        <v xml:space="preserve"> </v>
      </c>
      <c r="AE9" s="27" t="str">
        <f>IF(AND($M9&lt;=AE$3, $M9+$AV9-1&gt;=AE$3),"○"," ")</f>
        <v xml:space="preserve"> </v>
      </c>
      <c r="AF9" s="27" t="str">
        <f>IF(AND($M9&lt;=AF$3, $M9+$AV9-1&gt;=AF$3),"○"," ")</f>
        <v xml:space="preserve"> </v>
      </c>
      <c r="AG9" s="27" t="str">
        <f>IF(AND($M9&lt;=AG$3, $M9+$AV9-1&gt;=AG$3),"○"," ")</f>
        <v xml:space="preserve"> </v>
      </c>
      <c r="AH9" s="27" t="str">
        <f>IF(AND($M9&lt;=AH$3, $M9+$AV9-1&gt;=AH$3),"○"," ")</f>
        <v xml:space="preserve"> </v>
      </c>
      <c r="AI9" s="27" t="str">
        <f>IF(AND($M9&lt;=AI$3, $M9+$AV9-1&gt;=AI$3),"○"," ")</f>
        <v xml:space="preserve"> </v>
      </c>
      <c r="AJ9" s="27" t="str">
        <f>IF(AND($M9&lt;=AJ$3, $M9+$AV9-1&gt;=AJ$3),"○"," ")</f>
        <v xml:space="preserve"> </v>
      </c>
      <c r="AK9" s="27" t="str">
        <f>IF(AND($M9&lt;=AK$3, $M9+$AV9-1&gt;=AK$3),"○"," ")</f>
        <v xml:space="preserve"> </v>
      </c>
      <c r="AL9" s="27" t="str">
        <f>IF(AND($M9&lt;=AL$3, $M9+$AV9-1&gt;=AL$3),"○"," ")</f>
        <v xml:space="preserve"> </v>
      </c>
      <c r="AM9" s="27" t="str">
        <f>IF(AND($M9&lt;=AM$3, $M9+$AV9-1&gt;=AM$3),"○"," ")</f>
        <v xml:space="preserve"> </v>
      </c>
      <c r="AN9" s="27" t="str">
        <f>IF(AND($M9&lt;=AN$3, $M9+$AV9-1&gt;=AN$3),"○"," ")</f>
        <v xml:space="preserve"> </v>
      </c>
      <c r="AO9" s="27" t="str">
        <f>IF(AND($M9&lt;=AO$3, $M9+$AV9-1&gt;=AO$3),"○"," ")</f>
        <v xml:space="preserve"> </v>
      </c>
      <c r="AP9" s="27" t="str">
        <f>IF(AND($M9&lt;=AP$3, $M9+$AV9-1&gt;=AP$3),"○"," ")</f>
        <v xml:space="preserve"> </v>
      </c>
      <c r="AQ9" s="27" t="str">
        <f>IF(AND($M9&lt;=AQ$3, $M9+$AV9-1&gt;=AQ$3),"○"," ")</f>
        <v xml:space="preserve"> </v>
      </c>
      <c r="AR9" s="27" t="str">
        <f>IF(AND($M9&lt;=AR$3, $M9+$AV9-1&gt;=AR$3),"○"," ")</f>
        <v xml:space="preserve"> </v>
      </c>
      <c r="AS9" s="27" t="str">
        <f>IF(AND($M9&lt;=AS$3, $M9+$AV9-1&gt;=AS$3),"○"," ")</f>
        <v xml:space="preserve"> </v>
      </c>
      <c r="AT9" s="27" t="str">
        <f>IF(AND($M9&lt;=AT$3, $M9+$AV9-1&gt;=AT$3),"○"," ")</f>
        <v xml:space="preserve"> </v>
      </c>
      <c r="AU9" s="27" t="str">
        <f>IF(AND($M9&lt;=AU$3, $M9+$AV9-1&gt;=AU$3),"○"," ")</f>
        <v xml:space="preserve"> </v>
      </c>
      <c r="AV9" s="28">
        <f>施設・事業所記入用【別紙２】!D17-施設・事業所記入用【別紙２】!B17+1</f>
        <v>1</v>
      </c>
    </row>
    <row r="10" spans="1:48" s="8" customForma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48" s="8" customFormat="1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48" s="8" customForma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48" s="8" customForma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48" s="8" customForma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48" s="8" customForma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48" s="8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topLeftCell="C13" workbookViewId="0">
      <selection activeCell="L31" sqref="L31"/>
    </sheetView>
  </sheetViews>
  <sheetFormatPr defaultRowHeight="13.2"/>
  <cols>
    <col min="1" max="1" width="31.77734375" customWidth="1"/>
    <col min="4" max="4" width="18.21875" customWidth="1"/>
    <col min="8" max="8" width="10.44140625" customWidth="1"/>
  </cols>
  <sheetData>
    <row r="1" spans="1:14">
      <c r="A1" t="s">
        <v>90</v>
      </c>
      <c r="D1" t="s">
        <v>114</v>
      </c>
      <c r="F1" t="s">
        <v>7</v>
      </c>
      <c r="H1" t="s">
        <v>34</v>
      </c>
      <c r="K1" s="44">
        <v>45689</v>
      </c>
      <c r="N1" s="44"/>
    </row>
    <row r="2" spans="1:14">
      <c r="A2" t="s">
        <v>91</v>
      </c>
      <c r="D2" t="s">
        <v>115</v>
      </c>
      <c r="F2" t="s">
        <v>9</v>
      </c>
      <c r="H2" t="s">
        <v>35</v>
      </c>
      <c r="K2" s="44">
        <f>K1+1</f>
        <v>45690</v>
      </c>
      <c r="N2" s="44"/>
    </row>
    <row r="3" spans="1:14">
      <c r="A3" t="s">
        <v>92</v>
      </c>
      <c r="D3" t="s">
        <v>116</v>
      </c>
      <c r="H3" t="s">
        <v>36</v>
      </c>
      <c r="K3" s="44">
        <f t="shared" ref="K3:K31" si="0">K2+1</f>
        <v>45691</v>
      </c>
      <c r="N3" s="44"/>
    </row>
    <row r="4" spans="1:14">
      <c r="A4" t="s">
        <v>93</v>
      </c>
      <c r="D4" t="s">
        <v>117</v>
      </c>
      <c r="H4" t="s">
        <v>37</v>
      </c>
      <c r="K4" s="44">
        <f t="shared" si="0"/>
        <v>45692</v>
      </c>
      <c r="N4" s="44"/>
    </row>
    <row r="5" spans="1:14">
      <c r="A5" t="s">
        <v>94</v>
      </c>
      <c r="D5" t="s">
        <v>118</v>
      </c>
      <c r="H5" t="s">
        <v>38</v>
      </c>
      <c r="K5" s="44">
        <f t="shared" si="0"/>
        <v>45693</v>
      </c>
      <c r="N5" s="44"/>
    </row>
    <row r="6" spans="1:14">
      <c r="A6" t="s">
        <v>95</v>
      </c>
      <c r="D6" s="2" t="s">
        <v>119</v>
      </c>
      <c r="H6" t="s">
        <v>39</v>
      </c>
      <c r="K6" s="44">
        <f t="shared" si="0"/>
        <v>45694</v>
      </c>
      <c r="N6" s="44"/>
    </row>
    <row r="7" spans="1:14">
      <c r="A7" t="s">
        <v>96</v>
      </c>
      <c r="D7" t="s">
        <v>8</v>
      </c>
      <c r="H7" t="s">
        <v>40</v>
      </c>
      <c r="K7" s="44">
        <f t="shared" si="0"/>
        <v>45695</v>
      </c>
      <c r="N7" s="44"/>
    </row>
    <row r="8" spans="1:14">
      <c r="A8" t="s">
        <v>97</v>
      </c>
      <c r="D8" t="s">
        <v>120</v>
      </c>
      <c r="H8" t="s">
        <v>41</v>
      </c>
      <c r="K8" s="44">
        <f t="shared" si="0"/>
        <v>45696</v>
      </c>
      <c r="N8" s="44"/>
    </row>
    <row r="9" spans="1:14">
      <c r="A9" t="s">
        <v>98</v>
      </c>
      <c r="D9" t="s">
        <v>32</v>
      </c>
      <c r="H9" t="s">
        <v>42</v>
      </c>
      <c r="K9" s="44">
        <f t="shared" si="0"/>
        <v>45697</v>
      </c>
      <c r="N9" s="44"/>
    </row>
    <row r="10" spans="1:14">
      <c r="A10" s="2" t="s">
        <v>99</v>
      </c>
      <c r="H10" t="s">
        <v>43</v>
      </c>
      <c r="K10" s="44">
        <f t="shared" si="0"/>
        <v>45698</v>
      </c>
      <c r="N10" s="44"/>
    </row>
    <row r="11" spans="1:14">
      <c r="A11" t="s">
        <v>100</v>
      </c>
      <c r="H11" t="s">
        <v>44</v>
      </c>
      <c r="K11" s="44">
        <f t="shared" si="0"/>
        <v>45699</v>
      </c>
      <c r="N11" s="44"/>
    </row>
    <row r="12" spans="1:14">
      <c r="A12" t="s">
        <v>101</v>
      </c>
      <c r="H12" t="s">
        <v>45</v>
      </c>
      <c r="K12" s="44">
        <f t="shared" si="0"/>
        <v>45700</v>
      </c>
      <c r="N12" s="44"/>
    </row>
    <row r="13" spans="1:14">
      <c r="A13" t="s">
        <v>102</v>
      </c>
      <c r="H13" t="s">
        <v>46</v>
      </c>
      <c r="K13" s="44">
        <f t="shared" si="0"/>
        <v>45701</v>
      </c>
      <c r="N13" s="44"/>
    </row>
    <row r="14" spans="1:14">
      <c r="A14" t="s">
        <v>103</v>
      </c>
      <c r="H14" t="s">
        <v>47</v>
      </c>
      <c r="K14" s="44">
        <f t="shared" si="0"/>
        <v>45702</v>
      </c>
      <c r="N14" s="44"/>
    </row>
    <row r="15" spans="1:14">
      <c r="A15" t="s">
        <v>104</v>
      </c>
      <c r="H15" t="s">
        <v>48</v>
      </c>
      <c r="K15" s="44">
        <f t="shared" si="0"/>
        <v>45703</v>
      </c>
      <c r="N15" s="44"/>
    </row>
    <row r="16" spans="1:14">
      <c r="A16" t="s">
        <v>105</v>
      </c>
      <c r="H16" t="s">
        <v>49</v>
      </c>
      <c r="K16" s="44">
        <f t="shared" si="0"/>
        <v>45704</v>
      </c>
      <c r="N16" s="44"/>
    </row>
    <row r="17" spans="1:14">
      <c r="A17" s="2" t="s">
        <v>106</v>
      </c>
      <c r="H17" t="s">
        <v>50</v>
      </c>
      <c r="K17" s="44">
        <f t="shared" si="0"/>
        <v>45705</v>
      </c>
      <c r="N17" s="44"/>
    </row>
    <row r="18" spans="1:14">
      <c r="A18" t="s">
        <v>107</v>
      </c>
      <c r="H18" t="s">
        <v>51</v>
      </c>
      <c r="K18" s="44">
        <f t="shared" si="0"/>
        <v>45706</v>
      </c>
      <c r="N18" s="44"/>
    </row>
    <row r="19" spans="1:14">
      <c r="A19" t="s">
        <v>108</v>
      </c>
      <c r="H19" t="s">
        <v>52</v>
      </c>
      <c r="K19" s="44">
        <f t="shared" si="0"/>
        <v>45707</v>
      </c>
      <c r="N19" s="44"/>
    </row>
    <row r="20" spans="1:14">
      <c r="A20" t="s">
        <v>109</v>
      </c>
      <c r="H20" t="s">
        <v>53</v>
      </c>
      <c r="K20" s="44">
        <f t="shared" si="0"/>
        <v>45708</v>
      </c>
      <c r="N20" s="44"/>
    </row>
    <row r="21" spans="1:14">
      <c r="A21" t="s">
        <v>110</v>
      </c>
      <c r="H21" t="s">
        <v>54</v>
      </c>
      <c r="K21" s="44">
        <f t="shared" si="0"/>
        <v>45709</v>
      </c>
      <c r="N21" s="44"/>
    </row>
    <row r="22" spans="1:14">
      <c r="A22" t="s">
        <v>111</v>
      </c>
      <c r="H22" t="s">
        <v>55</v>
      </c>
      <c r="K22" s="44">
        <f t="shared" si="0"/>
        <v>45710</v>
      </c>
      <c r="N22" s="44"/>
    </row>
    <row r="23" spans="1:14">
      <c r="A23" t="s">
        <v>112</v>
      </c>
      <c r="H23" t="s">
        <v>56</v>
      </c>
      <c r="K23" s="44">
        <f t="shared" si="0"/>
        <v>45711</v>
      </c>
      <c r="N23" s="44"/>
    </row>
    <row r="24" spans="1:14">
      <c r="A24" t="s">
        <v>113</v>
      </c>
      <c r="H24" t="s">
        <v>57</v>
      </c>
      <c r="K24" s="44">
        <f t="shared" si="0"/>
        <v>45712</v>
      </c>
      <c r="N24" s="44"/>
    </row>
    <row r="25" spans="1:14">
      <c r="H25" t="s">
        <v>58</v>
      </c>
      <c r="K25" s="44">
        <f t="shared" si="0"/>
        <v>45713</v>
      </c>
      <c r="N25" s="44"/>
    </row>
    <row r="26" spans="1:14">
      <c r="H26" t="s">
        <v>59</v>
      </c>
      <c r="K26" s="44">
        <f t="shared" si="0"/>
        <v>45714</v>
      </c>
      <c r="N26" s="44"/>
    </row>
    <row r="27" spans="1:14">
      <c r="H27" t="s">
        <v>60</v>
      </c>
      <c r="K27" s="44">
        <f t="shared" si="0"/>
        <v>45715</v>
      </c>
      <c r="N27" s="44"/>
    </row>
    <row r="28" spans="1:14">
      <c r="H28" t="s">
        <v>61</v>
      </c>
      <c r="K28" s="44">
        <f t="shared" si="0"/>
        <v>45716</v>
      </c>
      <c r="N28" s="44"/>
    </row>
    <row r="29" spans="1:14">
      <c r="H29" t="s">
        <v>62</v>
      </c>
      <c r="K29" s="44"/>
      <c r="N29" s="44"/>
    </row>
    <row r="30" spans="1:14">
      <c r="H30" t="s">
        <v>63</v>
      </c>
      <c r="K30" s="44"/>
      <c r="N30" s="44"/>
    </row>
    <row r="31" spans="1:14">
      <c r="H31" t="s">
        <v>64</v>
      </c>
      <c r="K31" s="44"/>
      <c r="N31" s="44"/>
    </row>
    <row r="32" spans="1:14">
      <c r="H32" t="s">
        <v>65</v>
      </c>
      <c r="K32" s="44"/>
    </row>
    <row r="33" spans="8:11">
      <c r="H33" t="s">
        <v>66</v>
      </c>
      <c r="K33" s="44"/>
    </row>
    <row r="34" spans="8:11">
      <c r="H34" t="s">
        <v>67</v>
      </c>
      <c r="K34" s="44"/>
    </row>
    <row r="35" spans="8:11">
      <c r="H35" t="s">
        <v>68</v>
      </c>
      <c r="K35" s="44"/>
    </row>
    <row r="36" spans="8:11">
      <c r="H36" t="s">
        <v>69</v>
      </c>
      <c r="K36" s="44"/>
    </row>
    <row r="37" spans="8:11">
      <c r="H37" t="s">
        <v>70</v>
      </c>
      <c r="K37" s="44"/>
    </row>
    <row r="38" spans="8:11">
      <c r="H38" t="s">
        <v>71</v>
      </c>
      <c r="K38" s="44"/>
    </row>
    <row r="39" spans="8:11">
      <c r="H39" t="s">
        <v>72</v>
      </c>
      <c r="K39" s="44"/>
    </row>
    <row r="40" spans="8:11">
      <c r="H40" t="s">
        <v>73</v>
      </c>
      <c r="K40" s="44"/>
    </row>
    <row r="41" spans="8:11">
      <c r="H41" t="s">
        <v>74</v>
      </c>
      <c r="K41" s="44"/>
    </row>
    <row r="42" spans="8:11">
      <c r="H42" t="s">
        <v>75</v>
      </c>
      <c r="K42" s="44"/>
    </row>
    <row r="43" spans="8:11">
      <c r="H43" t="s">
        <v>76</v>
      </c>
      <c r="K43" s="44"/>
    </row>
    <row r="44" spans="8:11">
      <c r="H44" t="s">
        <v>77</v>
      </c>
    </row>
    <row r="45" spans="8:11">
      <c r="H45" t="s">
        <v>78</v>
      </c>
    </row>
    <row r="46" spans="8:11">
      <c r="H46" t="s">
        <v>79</v>
      </c>
    </row>
    <row r="47" spans="8:11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81ea2c0d-a4c9-4d4d-9b17-04ed2294c71f">
      <Terms xmlns="http://schemas.microsoft.com/office/infopath/2007/PartnerControls"/>
    </lcf76f155ced4ddcb4097134ff3c332f>
    <Owner xmlns="81ea2c0d-a4c9-4d4d-9b17-04ed2294c71f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BA5F2D372F984BB4691EA4D2140584" ma:contentTypeVersion="14" ma:contentTypeDescription="新しいドキュメントを作成します。" ma:contentTypeScope="" ma:versionID="e09c7650cb8507063dc45b68c26fdb10">
  <xsd:schema xmlns:xsd="http://www.w3.org/2001/XMLSchema" xmlns:xs="http://www.w3.org/2001/XMLSchema" xmlns:p="http://schemas.microsoft.com/office/2006/metadata/properties" xmlns:ns2="81ea2c0d-a4c9-4d4d-9b17-04ed2294c71f" xmlns:ns3="263dbbe5-076b-4606-a03b-9598f5f2f35a" targetNamespace="http://schemas.microsoft.com/office/2006/metadata/properties" ma:root="true" ma:fieldsID="6caeb0240790dd0a438344db404f9de9" ns2:_="" ns3:_="">
    <xsd:import namespace="81ea2c0d-a4c9-4d4d-9b17-04ed2294c71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a2c0d-a4c9-4d4d-9b17-04ed2294c71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16c6466-ab3c-4720-996d-e1d4c7a75c81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F9D0D2-A934-4865-ACD9-374C19C595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2E838-DC63-4D02-B853-E46A63A86E47}">
  <ds:schemaRefs>
    <ds:schemaRef ds:uri="http://schemas.openxmlformats.org/package/2006/metadata/core-properties"/>
    <ds:schemaRef ds:uri="263dbbe5-076b-4606-a03b-9598f5f2f35a"/>
    <ds:schemaRef ds:uri="http://purl.org/dc/dcmitype/"/>
    <ds:schemaRef ds:uri="http://schemas.microsoft.com/office/infopath/2007/PartnerControls"/>
    <ds:schemaRef ds:uri="81ea2c0d-a4c9-4d4d-9b17-04ed2294c71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4548C0-D51F-4BD2-8B87-9C7A9E29F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a2c0d-a4c9-4d4d-9b17-04ed2294c71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潤喜(itou-hiroki.hc5)</dc:creator>
  <cp:lastModifiedBy>柏　美由紀</cp:lastModifiedBy>
  <cp:lastPrinted>2024-01-23T06:44:14Z</cp:lastPrinted>
  <dcterms:created xsi:type="dcterms:W3CDTF">2016-04-19T04:38:14Z</dcterms:created>
  <dcterms:modified xsi:type="dcterms:W3CDTF">2025-01-08T23:41:30Z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0x0101008EBA5F2D372F984BB4691EA4D2140584</vt:lpwstr>
  </property>
  <property fmtid="{D5CDD505-2E9C-101B-9397-08002B2CF9AE}" pid="3" name="MediaServiceImageTags">
    <vt:lpwstr/>
  </property>
</Properties>
</file>